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0f06be8ed2b65c1/Persoonlijk/Boot/Documenten/Vaarplannen/Oostzee/"/>
    </mc:Choice>
  </mc:AlternateContent>
  <xr:revisionPtr revIDLastSave="2702" documentId="13_ncr:1_{CE35B9A9-5532-4404-BCBA-1A4C45053435}" xr6:coauthVersionLast="47" xr6:coauthVersionMax="47" xr10:uidLastSave="{1CD76DF2-B3AA-4157-A29A-D77F1ABEAC51}"/>
  <bookViews>
    <workbookView xWindow="38280" yWindow="-8700" windowWidth="51840" windowHeight="21120" tabRatio="590" xr2:uid="{CB20935F-B3F0-4017-8B39-30C44085C011}"/>
  </bookViews>
  <sheets>
    <sheet name="OOSTELIJKE RICHTING" sheetId="6" r:id="rId1"/>
    <sheet name="BRUNSBÜTTEL VIA HELGOLAND" sheetId="1" r:id="rId2"/>
    <sheet name="BRUNSBÜTTEL RECHTSTREEKS" sheetId="3" r:id="rId3"/>
    <sheet name="WESTELIJKE RICHTING" sheetId="8" r:id="rId4"/>
    <sheet name="VLIELAND VIA HELGOLAND" sheetId="5" r:id="rId5"/>
    <sheet name="VLIELAND RECHTSTREEKS" sheetId="4" r:id="rId6"/>
  </sheets>
  <definedNames>
    <definedName name="_xlnm.Print_Titles" localSheetId="5">'VLIELAND RECHTSTREEKS'!$9:$9</definedName>
    <definedName name="BRUNSBÜTTEL_HELGOLAND">'VLIELAND VIA HELGOLAND'!$B$8</definedName>
    <definedName name="BRUNSBÜTTEL_VLIELAND">'VLIELAND RECHTSTREEKS'!$B$7</definedName>
    <definedName name="HELGOLAND_BRUNSBÜTTEL">'BRUNSBÜTTEL VIA HELGOLAND'!$B$36</definedName>
    <definedName name="HELGOLAND_VLIELAND">'VLIELAND VIA HELGOLAND'!$B$37</definedName>
    <definedName name="VLIELAND_BRUNSBÜTTEL">'BRUNSBÜTTEL RECHTSTREEKS'!$B$8</definedName>
    <definedName name="VLIELAND_HELGOLAND">'BRUNSBÜTTEL VIA HELGOLAND'!$B$8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3" l="1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C48" i="3"/>
  <c r="C49" i="3"/>
  <c r="C50" i="3"/>
  <c r="C51" i="3"/>
  <c r="C52" i="3"/>
  <c r="C53" i="3"/>
  <c r="C54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B48" i="3"/>
  <c r="B49" i="3" s="1"/>
  <c r="B50" i="3" s="1"/>
  <c r="B51" i="3" s="1"/>
  <c r="B52" i="3" s="1"/>
  <c r="B53" i="3" s="1"/>
  <c r="B54" i="3" s="1"/>
  <c r="B16" i="3"/>
  <c r="B17" i="3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B22" i="4" l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23" i="5"/>
  <c r="C24" i="5"/>
  <c r="C25" i="5"/>
  <c r="C26" i="5"/>
  <c r="C27" i="5"/>
  <c r="C28" i="5"/>
  <c r="C29" i="5"/>
  <c r="C30" i="5"/>
  <c r="C31" i="5"/>
  <c r="C32" i="5"/>
  <c r="C33" i="5"/>
  <c r="C34" i="5"/>
  <c r="G23" i="5"/>
  <c r="G24" i="5"/>
  <c r="G25" i="5"/>
  <c r="G26" i="5"/>
  <c r="G27" i="5"/>
  <c r="G28" i="5"/>
  <c r="G29" i="5"/>
  <c r="G30" i="5"/>
  <c r="G31" i="5"/>
  <c r="G32" i="5"/>
  <c r="G33" i="5"/>
  <c r="G34" i="5"/>
  <c r="E35" i="5"/>
  <c r="F35" i="5" s="1"/>
  <c r="G22" i="5"/>
  <c r="C22" i="5"/>
  <c r="G21" i="5"/>
  <c r="C21" i="5"/>
  <c r="G20" i="5"/>
  <c r="C20" i="5"/>
  <c r="G19" i="5"/>
  <c r="C19" i="5"/>
  <c r="G18" i="5"/>
  <c r="C18" i="5"/>
  <c r="G17" i="5"/>
  <c r="C17" i="5"/>
  <c r="G16" i="5"/>
  <c r="C16" i="5"/>
  <c r="G15" i="5"/>
  <c r="C15" i="5"/>
  <c r="G14" i="5"/>
  <c r="C14" i="5"/>
  <c r="G13" i="5"/>
  <c r="C13" i="5"/>
  <c r="G12" i="5"/>
  <c r="C12" i="5"/>
  <c r="B12" i="5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G11" i="5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35" i="5" l="1"/>
  <c r="G54" i="3"/>
  <c r="G53" i="3"/>
  <c r="G52" i="3"/>
  <c r="G51" i="3"/>
  <c r="G50" i="3"/>
  <c r="G49" i="3"/>
  <c r="G48" i="3"/>
  <c r="G15" i="3"/>
  <c r="G14" i="3"/>
  <c r="C49" i="1"/>
  <c r="E55" i="4"/>
  <c r="F55" i="4" s="1"/>
  <c r="G21" i="4"/>
  <c r="C21" i="4"/>
  <c r="G20" i="4"/>
  <c r="C20" i="4"/>
  <c r="G19" i="4"/>
  <c r="C19" i="4"/>
  <c r="G18" i="4"/>
  <c r="C18" i="4"/>
  <c r="G17" i="4"/>
  <c r="C17" i="4"/>
  <c r="G16" i="4"/>
  <c r="C16" i="4"/>
  <c r="G15" i="4"/>
  <c r="C15" i="4"/>
  <c r="G14" i="4"/>
  <c r="C14" i="4"/>
  <c r="G13" i="4"/>
  <c r="C13" i="4"/>
  <c r="G12" i="4"/>
  <c r="C12" i="4"/>
  <c r="G11" i="4"/>
  <c r="C11" i="4"/>
  <c r="B11" i="4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G10" i="4"/>
  <c r="G40" i="5"/>
  <c r="C58" i="5"/>
  <c r="C29" i="1"/>
  <c r="E63" i="5"/>
  <c r="F63" i="5" s="1"/>
  <c r="G62" i="5"/>
  <c r="C62" i="5"/>
  <c r="G61" i="5"/>
  <c r="C61" i="5"/>
  <c r="G60" i="5"/>
  <c r="C60" i="5"/>
  <c r="G59" i="5"/>
  <c r="C59" i="5"/>
  <c r="G58" i="5"/>
  <c r="G57" i="5"/>
  <c r="C57" i="5"/>
  <c r="G56" i="5"/>
  <c r="C56" i="5"/>
  <c r="G55" i="5"/>
  <c r="C55" i="5"/>
  <c r="G54" i="5"/>
  <c r="C54" i="5"/>
  <c r="G53" i="5"/>
  <c r="C53" i="5"/>
  <c r="G52" i="5"/>
  <c r="C52" i="5"/>
  <c r="G51" i="5"/>
  <c r="C51" i="5"/>
  <c r="G50" i="5"/>
  <c r="C50" i="5"/>
  <c r="G49" i="5"/>
  <c r="C49" i="5"/>
  <c r="G48" i="5"/>
  <c r="C48" i="5"/>
  <c r="G47" i="5"/>
  <c r="C47" i="5"/>
  <c r="G46" i="5"/>
  <c r="C46" i="5"/>
  <c r="G45" i="5"/>
  <c r="C45" i="5"/>
  <c r="G44" i="5"/>
  <c r="C44" i="5"/>
  <c r="G43" i="5"/>
  <c r="C43" i="5"/>
  <c r="G42" i="5"/>
  <c r="C42" i="5"/>
  <c r="G41" i="5"/>
  <c r="C41" i="5"/>
  <c r="B41" i="5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62" i="5" s="1"/>
  <c r="G12" i="3"/>
  <c r="G13" i="3"/>
  <c r="G11" i="3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11" i="1"/>
  <c r="E55" i="3"/>
  <c r="F55" i="3" s="1"/>
  <c r="C15" i="3"/>
  <c r="C14" i="3"/>
  <c r="C13" i="3"/>
  <c r="C12" i="3"/>
  <c r="B12" i="3"/>
  <c r="B13" i="3" s="1"/>
  <c r="B14" i="3" s="1"/>
  <c r="B15" i="3" s="1"/>
  <c r="E34" i="1"/>
  <c r="F34" i="1" s="1"/>
  <c r="C33" i="1"/>
  <c r="C32" i="1"/>
  <c r="C31" i="1"/>
  <c r="C30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B12" i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C48" i="1"/>
  <c r="C47" i="1"/>
  <c r="C46" i="1"/>
  <c r="C45" i="1"/>
  <c r="C44" i="1"/>
  <c r="E64" i="1"/>
  <c r="F64" i="1" s="1"/>
  <c r="C43" i="1"/>
  <c r="C42" i="1"/>
  <c r="C41" i="1"/>
  <c r="C40" i="1"/>
  <c r="B40" i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G55" i="4" l="1"/>
  <c r="G63" i="5"/>
  <c r="G64" i="1"/>
  <c r="G55" i="3"/>
  <c r="G34" i="1"/>
</calcChain>
</file>

<file path=xl/sharedStrings.xml><?xml version="1.0" encoding="utf-8"?>
<sst xmlns="http://schemas.openxmlformats.org/spreadsheetml/2006/main" count="458" uniqueCount="152">
  <si>
    <t>Vlieland</t>
  </si>
  <si>
    <t>Betonning volgen</t>
  </si>
  <si>
    <t>066°</t>
  </si>
  <si>
    <t>Koers volgen</t>
  </si>
  <si>
    <t>075°</t>
  </si>
  <si>
    <t>070°</t>
  </si>
  <si>
    <t>088°</t>
  </si>
  <si>
    <t>Koers volgen; Boei heeft AIS</t>
  </si>
  <si>
    <t>Koers volgen; Uitwijk naar Norderney, betonning volgen; 1,7m diep; Haven Norderney: VHF17</t>
  </si>
  <si>
    <t>Koers volgen; Uitwijk naar Borkum, betonning volgen; 1,2m diep, dus met hoog water aanvaren; Haven Borkum: VHF14; Burkana-haven: VHF17</t>
  </si>
  <si>
    <t>Südhaven Helgoland</t>
  </si>
  <si>
    <t>Bakboord naar Südhaven; VHF67</t>
  </si>
  <si>
    <t>SOG (KN)</t>
  </si>
  <si>
    <t>SB: ZS 2A-Boei - (Rood) 6s</t>
  </si>
  <si>
    <t>SB: TG-Boei - Q(9).15s</t>
  </si>
  <si>
    <t>SB: Stolzenfels-Boei - VQ(9).10s</t>
  </si>
  <si>
    <t>SB: TS-Boei - VQ</t>
  </si>
  <si>
    <t>SB: BR-Boei - Q</t>
  </si>
  <si>
    <t>SB: AM-Boei - VQ</t>
  </si>
  <si>
    <t>SB: PEN 21-Baken - FL(4)Y.10s</t>
  </si>
  <si>
    <t>SB: A-KERK-Boei - VQ(9).10s</t>
  </si>
  <si>
    <t>SB: Westerems-Boei - Iso.4s</t>
  </si>
  <si>
    <t>SB: Riffgat-Boei - Iso.8s</t>
  </si>
  <si>
    <t>SB: Osterems-Boei - Iso.4s</t>
  </si>
  <si>
    <t>SB: Juisteriff-N-Boei - Q</t>
  </si>
  <si>
    <t>SB: Juist-N-Boei - VQ</t>
  </si>
  <si>
    <t>SB: Schluchter-Boei - Iso.8s</t>
  </si>
  <si>
    <t>SB: Dovetief-Boei - Iso.4s</t>
  </si>
  <si>
    <t>SB: 1B/Jade1 - OC.G.4s</t>
  </si>
  <si>
    <t>SB: Norderney-Noord - Q</t>
  </si>
  <si>
    <t>SB: 2A-Boei - FL(2)R.9s</t>
  </si>
  <si>
    <t>SB: E3-Boei - Iso.4s</t>
  </si>
  <si>
    <t>SB: Helgoland-O-Boei - Q(3).10s</t>
  </si>
  <si>
    <t>SB: 6-Boei - Fl(2)R.9s</t>
  </si>
  <si>
    <t>SB: Südhaven Helgoland</t>
  </si>
  <si>
    <t>Koers volgen; coördinaat ruim bemeten</t>
  </si>
  <si>
    <t>COG</t>
  </si>
  <si>
    <t>N.B. De koersen en afstanden zijn richtlijnen. Er kunnen geen rechten aan worden ontleend. Zeilboot Ohana is niet aansprakelijk voor eventuele fouten in het vaarplan.</t>
  </si>
  <si>
    <t>LEGENDA</t>
  </si>
  <si>
    <r>
      <t xml:space="preserve">Betonning volgen; West-Terschelling </t>
    </r>
    <r>
      <rPr>
        <i/>
        <sz val="10"/>
        <color theme="1"/>
        <rFont val="Segoe UI"/>
        <family val="2"/>
      </rPr>
      <t>Brandaris Trafic Center</t>
    </r>
    <r>
      <rPr>
        <sz val="10"/>
        <color theme="1"/>
        <rFont val="Segoe UI"/>
        <family val="2"/>
      </rPr>
      <t xml:space="preserve"> VHF2 melden bij vertrek naar Noordzee/aankomst vanaf Noordzee</t>
    </r>
  </si>
  <si>
    <t>SB: 53°21'N - 5°56'E</t>
  </si>
  <si>
    <t>VAN</t>
  </si>
  <si>
    <t>NAAR</t>
  </si>
  <si>
    <t>AFSTAND (NM)</t>
  </si>
  <si>
    <t>DUUR (U:M)</t>
  </si>
  <si>
    <t>OPMERKING</t>
  </si>
  <si>
    <t>TOTAAL</t>
  </si>
  <si>
    <r>
      <rPr>
        <i/>
        <sz val="10"/>
        <color theme="9"/>
        <rFont val="Segoe UI"/>
        <family val="2"/>
      </rPr>
      <t>STUURBOORD HOUDEN = GROEN</t>
    </r>
    <r>
      <rPr>
        <i/>
        <sz val="10"/>
        <color theme="4" tint="-0.499984740745262"/>
        <rFont val="Segoe UI"/>
        <family val="2"/>
      </rPr>
      <t xml:space="preserve">; </t>
    </r>
    <r>
      <rPr>
        <i/>
        <sz val="10"/>
        <color rgb="FFC00000"/>
        <rFont val="Segoe UI"/>
        <family val="2"/>
      </rPr>
      <t>BAKBOORD HOUDEN = ROOD</t>
    </r>
  </si>
  <si>
    <t>KLIK OP DE VERBINDINGSLIJNEN OM HET VAARPLAN TE ZIEN!</t>
  </si>
  <si>
    <t>VAARPLAN VLIELAND - HELGOLAND</t>
  </si>
  <si>
    <t>VLIELAND - HELGOLAND</t>
  </si>
  <si>
    <t>VAARPLAN HELGOLAND - VLIELAND</t>
  </si>
  <si>
    <t>BB: 6-Boei - Fl(2)R.9s</t>
  </si>
  <si>
    <t>BB: Helgoland-O-Boei - Q(3).10s</t>
  </si>
  <si>
    <t>BB: E3-Boei - Iso.4s</t>
  </si>
  <si>
    <t>BB: 2A-Boei - FL(2)R.9s</t>
  </si>
  <si>
    <t>BB: 1B/Jade1 - OC.G.4s</t>
  </si>
  <si>
    <t>BB: Norderney-Noord - Q</t>
  </si>
  <si>
    <t>BB: Dovetief-Boei - Iso.4s</t>
  </si>
  <si>
    <t>BB: Schluchter-Boei - Iso.8s</t>
  </si>
  <si>
    <t>BB: Juist-N-Boei - VQ</t>
  </si>
  <si>
    <t>BB: Juisteriff-N-Boei - Q</t>
  </si>
  <si>
    <t>BB: Osterems-Boei - Iso.4s</t>
  </si>
  <si>
    <t>BB: Riffgat-Boei - Iso.8s</t>
  </si>
  <si>
    <t>BB: Westerems-Boei - Iso.4s</t>
  </si>
  <si>
    <t>BB: A-KERK-Boei - VQ(9).10s</t>
  </si>
  <si>
    <t>BB: PEN 21-Baken - FL(4)Y.10s</t>
  </si>
  <si>
    <t>BB: AM-Boei - VQ</t>
  </si>
  <si>
    <t>BB: BR-Boei - Q</t>
  </si>
  <si>
    <t>BB: TS-Boei - VQ</t>
  </si>
  <si>
    <t>BB: Stolzenfels-Boei - VQ(9).10s</t>
  </si>
  <si>
    <t>BB: TG-Boei - Q(9).15s</t>
  </si>
  <si>
    <t>BB: 53°21'N - 5°56'E</t>
  </si>
  <si>
    <t>BB: ZS 2A-Boei - (Rood) 6s</t>
  </si>
  <si>
    <t>THYBORØN - VLIELAND</t>
  </si>
  <si>
    <t>THYBORØN - HELGOLAND</t>
  </si>
  <si>
    <t>HELGOLAND - VLIELAND</t>
  </si>
  <si>
    <t>Fl(3).G.10s (Groen)</t>
  </si>
  <si>
    <t>SB: 58 (Rood) - Q.R</t>
  </si>
  <si>
    <t>SB: 56 (Rood) - OC(2).R.9s</t>
  </si>
  <si>
    <t>SB: 32B (Rood) - Q.R</t>
  </si>
  <si>
    <t>SB: 32A (Rood) - OC(2).R.9s</t>
  </si>
  <si>
    <t>SB: 31 (Groen) - Fl.G.4s</t>
  </si>
  <si>
    <t>SB: 30 (Rood) - OC(2).R.9s</t>
  </si>
  <si>
    <t>SB: 28 (Rood) - Fl.R.4s</t>
  </si>
  <si>
    <t>SB: 26 (Rood) - Q.R</t>
  </si>
  <si>
    <t>SB: 24/LL12 (Rood) - OC(2).R.9s</t>
  </si>
  <si>
    <t>SB: 22 (Rood) - Q.R</t>
  </si>
  <si>
    <t>SB: 20 (Rood) - OC(2).R.9s</t>
  </si>
  <si>
    <t>SB: 18 (Rood) - OC(2).R.9s</t>
  </si>
  <si>
    <t>SB: 16 (Rood) - FL.R.4s</t>
  </si>
  <si>
    <t>SB: 14 (Rood) - Fl.R.5s</t>
  </si>
  <si>
    <t>SB: 12 (Rood) - Fl.R.4s</t>
  </si>
  <si>
    <t>SB: 10 (Rood) - OC(2).R.9s</t>
  </si>
  <si>
    <t>SB: 8 (Rood) - Fl.R.4s</t>
  </si>
  <si>
    <t>SB: 6 (Rood) - Q.R</t>
  </si>
  <si>
    <t>SB: 4 (Rood) - Fl.R.4s</t>
  </si>
  <si>
    <t>SB: 2 (Rood) - Q.R</t>
  </si>
  <si>
    <t>SB: Oc(2)Y.9s (Geel)</t>
  </si>
  <si>
    <t>SB: Elbe (Rood/Groen) - Iso.10s</t>
  </si>
  <si>
    <t>BB: Westertill-N - Q</t>
  </si>
  <si>
    <t>SB: NGN -VQ</t>
  </si>
  <si>
    <t>SB: ST - ISO.8s</t>
  </si>
  <si>
    <t>SB: 2A (Rood) - Fl(2)R.9s</t>
  </si>
  <si>
    <t>SB: ZS 1A-Boei - (Groen) 6s</t>
  </si>
  <si>
    <t>SB: Vlieland</t>
  </si>
  <si>
    <t>Betonning volgen; Call Kielkanaal VHF13; Weerkanaal: VHF68 op hele uur + 5 minuten</t>
  </si>
  <si>
    <t>Betonning volgen; Uitwijk naar Cuxhaven aan stuurboord</t>
  </si>
  <si>
    <t>Oversteek van de vaarroute</t>
  </si>
  <si>
    <t>Betonning volgen; West-Terschelling Brandaris Trafic Center VHF2 melden bij vertrek naar Noordzee/aankomst vanaf Noordzee</t>
  </si>
  <si>
    <t>VAARPLAN BRUNSBÜTTEL -VLIELAND</t>
  </si>
  <si>
    <t>VAARPLAN BRUNSBÜTTEL - VLIELAND</t>
  </si>
  <si>
    <r>
      <t xml:space="preserve">OVERZICHTSKAART VAARPLAN </t>
    </r>
    <r>
      <rPr>
        <sz val="16"/>
        <color theme="4" tint="-0.499984740745262"/>
        <rFont val="Segoe UI"/>
        <family val="2"/>
      </rPr>
      <t>- WESTELIJKE RICHTING</t>
    </r>
  </si>
  <si>
    <t>VAARPLAN BRUNSBÜTTEL - HELGOLAND</t>
  </si>
  <si>
    <t>58A/NOK2 (Rood) - OC(2).R.gs</t>
  </si>
  <si>
    <t>SB: 3-Boei</t>
  </si>
  <si>
    <t>BB: Südhaven Helgoland</t>
  </si>
  <si>
    <t>Betonning volgen; Uitwijk naar Cuxhaven aan bakboord</t>
  </si>
  <si>
    <t>VAARPLAN VLIELAND RECHTSTREEKS</t>
  </si>
  <si>
    <t>HELGOLAND - BRUNSBÜTTEL</t>
  </si>
  <si>
    <t>VLIELAND - BRUNSBÜTTEL</t>
  </si>
  <si>
    <r>
      <t xml:space="preserve">OVERZICHTSKAART VAARPLAN </t>
    </r>
    <r>
      <rPr>
        <sz val="16"/>
        <color theme="4" tint="-0.499984740745262"/>
        <rFont val="Segoe UI"/>
        <family val="2"/>
      </rPr>
      <t>- OOSTELIJKE RICHTING</t>
    </r>
  </si>
  <si>
    <t>VAARPLAN HELGOLAND - BRUNSBÜTTEL</t>
  </si>
  <si>
    <t>SB: Westertill-N - Q</t>
  </si>
  <si>
    <t>SB: Scharhörnriff-N - Q</t>
  </si>
  <si>
    <t>SB: 1 (Groen) - Q.G</t>
  </si>
  <si>
    <t>SB: 3 (Groen) - Fl.G.4s</t>
  </si>
  <si>
    <t>SB: 5 (Groen) - Q.G</t>
  </si>
  <si>
    <t>SB: 7 (Groen) - Fl.G.4s</t>
  </si>
  <si>
    <t>SB: 9 (Groen) - OC(2).G.9s</t>
  </si>
  <si>
    <t>SB: 11 (Groen) - Fl.G.4s</t>
  </si>
  <si>
    <t>SB: 13 (Groen) - Fl(2).G.5s</t>
  </si>
  <si>
    <t>SB: 15 (Groen) - OC(2).G.9s</t>
  </si>
  <si>
    <t>SB: 17 (Groen) - Fl.G.4s</t>
  </si>
  <si>
    <t>SB: 19 (Groen) - Q.G</t>
  </si>
  <si>
    <t>SB: 21 (Groen) - Fl.G.4s</t>
  </si>
  <si>
    <t>SB: 23(Groen) - OC(2).G.9s</t>
  </si>
  <si>
    <t>SB: 25 (Groen) - Q.G</t>
  </si>
  <si>
    <t>SB: 27 (Groen) - Fl.G.4s</t>
  </si>
  <si>
    <t>SB: 29 (Groen) - OC(2).G.9s</t>
  </si>
  <si>
    <t>SB: 31A (Groen) - Q.G</t>
  </si>
  <si>
    <t>SB: 33 (Groen) - Fl.G.4s</t>
  </si>
  <si>
    <t>SB: 55A (Groen) - Fl.G.4s</t>
  </si>
  <si>
    <t>SB: 57 (Groen) - Q.G</t>
  </si>
  <si>
    <t>SB: 57A (Groen) - Fl.G.4s</t>
  </si>
  <si>
    <t>Betonning volgen; Recht tegenover sluisingang Brunsbüttel; Wachten bij Mole1 (Stuurbordkant van Stuurboordsluis); Call Kielkanaal VHF13; Weerkanaal: VHF 68</t>
  </si>
  <si>
    <t>VAARPLAN VLIELAND - BRUNSBÜTTEL</t>
  </si>
  <si>
    <t>SB: 23 (Groen) - OC(2).G.9s</t>
  </si>
  <si>
    <t>Betonning volgen; Recht tegenover sluisingang Brunsbüttel; Wachten bij Mole1 (Stuurboordkant van Stuurboordsluis); Call Kielkanaal VHF13; Weerkanaal: VHF68 op hele uur + 5 minuten</t>
  </si>
  <si>
    <t>VAARPLAN BRUNSBÜTTEL RECHTSTREEKS</t>
  </si>
  <si>
    <t>VAARPLAN BRUNSBÜTTEL VIA HELGOLAND</t>
  </si>
  <si>
    <t>VAARPLAN VLIELAND VIA HELGOLAND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</si>
</sst>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\°"/>
    <numFmt numFmtId="165" formatCode="#,##0.0"/>
    <numFmt numFmtId="166" formatCode="[h]:mm"/>
  </numFmts>
  <fonts count="24" x14ac:knownFonts="1">
    <font>
      <sz val="10"/>
      <color theme="1"/>
      <name val="Calibri"/>
      <family val="2"/>
    </font>
    <font>
      <b/>
      <sz val="16"/>
      <color theme="4" tint="-0.499984740745262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sz val="16"/>
      <color theme="4" tint="-0.499984740745262"/>
      <name val="Segoe UI"/>
      <family val="2"/>
    </font>
    <font>
      <i/>
      <sz val="10"/>
      <color theme="1"/>
      <name val="Segoe UI"/>
      <family val="2"/>
    </font>
    <font>
      <i/>
      <sz val="10"/>
      <color theme="4" tint="-0.499984740745262"/>
      <name val="Segoe UI"/>
      <family val="2"/>
    </font>
    <font>
      <i/>
      <sz val="10"/>
      <color theme="9"/>
      <name val="Segoe UI"/>
      <family val="2"/>
    </font>
    <font>
      <i/>
      <sz val="10"/>
      <color rgb="FFC00000"/>
      <name val="Segoe UI"/>
      <family val="2"/>
    </font>
    <font>
      <sz val="10"/>
      <color theme="4" tint="-0.499984740745262"/>
      <name val="Segoe UI"/>
      <family val="2"/>
    </font>
    <font>
      <sz val="10"/>
      <color theme="0"/>
      <name val="Segoe UI"/>
      <family val="2"/>
    </font>
    <font>
      <b/>
      <sz val="10"/>
      <color theme="0"/>
      <name val="Segoe UI"/>
      <family val="2"/>
    </font>
    <font>
      <b/>
      <sz val="12"/>
      <color theme="4"/>
      <name val="Segoe UI"/>
      <family val="2"/>
    </font>
    <font>
      <i/>
      <sz val="10"/>
      <color theme="4"/>
      <name val="Segoe UI"/>
      <family val="2"/>
    </font>
    <font>
      <u/>
      <sz val="10"/>
      <color theme="10"/>
      <name val="Calibri"/>
      <family val="2"/>
    </font>
    <font>
      <b/>
      <sz val="12"/>
      <color theme="5"/>
      <name val="Segoe UI"/>
      <family val="2"/>
    </font>
    <font>
      <i/>
      <sz val="10"/>
      <color theme="5"/>
      <name val="Segoe UI"/>
      <family val="2"/>
    </font>
    <font>
      <u/>
      <sz val="10"/>
      <color theme="5"/>
      <name val="Segoe UI"/>
      <family val="2"/>
    </font>
    <font>
      <u/>
      <sz val="10"/>
      <color theme="9"/>
      <name val="Segoe UI"/>
      <family val="2"/>
    </font>
    <font>
      <u/>
      <sz val="10"/>
      <color theme="4"/>
      <name val="Segoe UI"/>
      <family val="2"/>
    </font>
    <font>
      <u/>
      <sz val="12"/>
      <color theme="4"/>
      <name val="Calibri"/>
      <family val="2"/>
    </font>
    <font>
      <u/>
      <sz val="11"/>
      <color theme="5"/>
      <name val="Calibri"/>
      <family val="2"/>
    </font>
    <font>
      <u/>
      <sz val="11"/>
      <color theme="4"/>
      <name val="Calibri"/>
      <family val="2"/>
    </font>
    <font>
      <u/>
      <sz val="11"/>
      <color theme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47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2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0" fontId="9" fillId="0" borderId="0" xfId="0" applyFont="1"/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12" fillId="0" borderId="0" xfId="0" applyFont="1"/>
    <xf numFmtId="0" fontId="10" fillId="3" borderId="1" xfId="0" applyFont="1" applyFill="1" applyBorder="1" applyAlignment="1">
      <alignment horizontal="center"/>
    </xf>
    <xf numFmtId="0" fontId="11" fillId="3" borderId="1" xfId="0" applyFont="1" applyFill="1" applyBorder="1"/>
    <xf numFmtId="165" fontId="11" fillId="3" borderId="1" xfId="0" applyNumberFormat="1" applyFont="1" applyFill="1" applyBorder="1" applyAlignment="1">
      <alignment horizontal="right"/>
    </xf>
    <xf numFmtId="166" fontId="11" fillId="3" borderId="1" xfId="0" applyNumberFormat="1" applyFont="1" applyFill="1" applyBorder="1" applyAlignment="1">
      <alignment horizontal="right"/>
    </xf>
    <xf numFmtId="0" fontId="11" fillId="3" borderId="1" xfId="0" applyFont="1" applyFill="1" applyBorder="1" applyAlignment="1">
      <alignment horizontal="right"/>
    </xf>
    <xf numFmtId="0" fontId="13" fillId="0" borderId="0" xfId="0" applyFont="1"/>
    <xf numFmtId="0" fontId="2" fillId="4" borderId="0" xfId="0" applyFont="1" applyFill="1"/>
    <xf numFmtId="0" fontId="12" fillId="4" borderId="0" xfId="0" applyFont="1" applyFill="1"/>
    <xf numFmtId="0" fontId="2" fillId="4" borderId="1" xfId="0" applyFont="1" applyFill="1" applyBorder="1" applyAlignment="1">
      <alignment vertical="top"/>
    </xf>
    <xf numFmtId="165" fontId="2" fillId="4" borderId="1" xfId="0" applyNumberFormat="1" applyFont="1" applyFill="1" applyBorder="1" applyAlignment="1">
      <alignment horizontal="right" vertical="top"/>
    </xf>
    <xf numFmtId="166" fontId="2" fillId="4" borderId="1" xfId="0" applyNumberFormat="1" applyFont="1" applyFill="1" applyBorder="1" applyAlignment="1">
      <alignment horizontal="right" vertical="top"/>
    </xf>
    <xf numFmtId="164" fontId="2" fillId="4" borderId="1" xfId="0" quotePrefix="1" applyNumberFormat="1" applyFont="1" applyFill="1" applyBorder="1" applyAlignment="1">
      <alignment horizontal="right" vertical="top"/>
    </xf>
    <xf numFmtId="0" fontId="2" fillId="4" borderId="1" xfId="0" applyFont="1" applyFill="1" applyBorder="1" applyAlignment="1">
      <alignment vertical="top" wrapText="1"/>
    </xf>
    <xf numFmtId="0" fontId="15" fillId="5" borderId="0" xfId="0" applyFont="1" applyFill="1"/>
    <xf numFmtId="0" fontId="15" fillId="0" borderId="0" xfId="0" applyFont="1"/>
    <xf numFmtId="0" fontId="10" fillId="6" borderId="1" xfId="0" applyFont="1" applyFill="1" applyBorder="1" applyAlignment="1">
      <alignment horizontal="center"/>
    </xf>
    <xf numFmtId="0" fontId="11" fillId="6" borderId="1" xfId="0" applyFont="1" applyFill="1" applyBorder="1"/>
    <xf numFmtId="165" fontId="11" fillId="6" borderId="1" xfId="0" applyNumberFormat="1" applyFont="1" applyFill="1" applyBorder="1" applyAlignment="1">
      <alignment horizontal="right"/>
    </xf>
    <xf numFmtId="166" fontId="11" fillId="6" borderId="1" xfId="0" applyNumberFormat="1" applyFont="1" applyFill="1" applyBorder="1" applyAlignment="1">
      <alignment horizontal="right"/>
    </xf>
    <xf numFmtId="0" fontId="11" fillId="6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vertical="top"/>
    </xf>
    <xf numFmtId="165" fontId="2" fillId="5" borderId="1" xfId="0" applyNumberFormat="1" applyFont="1" applyFill="1" applyBorder="1" applyAlignment="1">
      <alignment horizontal="right" vertical="top"/>
    </xf>
    <xf numFmtId="166" fontId="2" fillId="5" borderId="1" xfId="0" applyNumberFormat="1" applyFont="1" applyFill="1" applyBorder="1" applyAlignment="1">
      <alignment horizontal="right" vertical="top"/>
    </xf>
    <xf numFmtId="164" fontId="2" fillId="5" borderId="1" xfId="0" quotePrefix="1" applyNumberFormat="1" applyFont="1" applyFill="1" applyBorder="1" applyAlignment="1">
      <alignment horizontal="right" vertical="top"/>
    </xf>
    <xf numFmtId="0" fontId="2" fillId="5" borderId="1" xfId="0" applyFont="1" applyFill="1" applyBorder="1" applyAlignment="1">
      <alignment vertical="top" wrapText="1"/>
    </xf>
    <xf numFmtId="0" fontId="2" fillId="5" borderId="0" xfId="0" applyFont="1" applyFill="1"/>
    <xf numFmtId="0" fontId="16" fillId="0" borderId="0" xfId="0" applyFont="1"/>
    <xf numFmtId="0" fontId="17" fillId="5" borderId="0" xfId="1" applyFont="1" applyFill="1"/>
    <xf numFmtId="0" fontId="18" fillId="2" borderId="0" xfId="1" applyFont="1" applyFill="1"/>
    <xf numFmtId="0" fontId="19" fillId="2" borderId="0" xfId="1" applyFont="1" applyFill="1"/>
    <xf numFmtId="0" fontId="2" fillId="2" borderId="0" xfId="0" applyFont="1" applyFill="1" applyAlignment="1">
      <alignment vertical="center"/>
    </xf>
    <xf numFmtId="0" fontId="20" fillId="4" borderId="0" xfId="1" applyFont="1" applyFill="1"/>
    <xf numFmtId="0" fontId="22" fillId="2" borderId="0" xfId="1" applyFont="1" applyFill="1"/>
    <xf numFmtId="0" fontId="21" fillId="2" borderId="0" xfId="1" applyFont="1" applyFill="1"/>
    <xf numFmtId="0" fontId="23" fillId="2" borderId="0" xfId="1" applyFont="1" applyFill="1"/>
  </cellXfs>
  <cellStyles count="2">
    <cellStyle name="Hyperlink" xfId="1" builtinId="8"/>
    <cellStyle name="Standaard" xfId="0" builtinId="0"/>
  </cellStyles>
  <dxfs count="52">
    <dxf>
      <font>
        <color rgb="FFC00000"/>
      </font>
      <fill>
        <patternFill patternType="solid">
          <bgColor theme="5" tint="0.79998168889431442"/>
        </patternFill>
      </fill>
    </dxf>
    <dxf>
      <font>
        <color theme="9" tint="-0.24994659260841701"/>
      </font>
      <fill>
        <patternFill>
          <bgColor theme="5" tint="0.79998168889431442"/>
        </patternFill>
      </fill>
    </dxf>
    <dxf>
      <font>
        <color rgb="FFC00000"/>
      </font>
      <fill>
        <patternFill patternType="solid">
          <bgColor theme="4" tint="0.79998168889431442"/>
        </patternFill>
      </fill>
    </dxf>
    <dxf>
      <font>
        <color theme="9" tint="-0.24994659260841701"/>
      </font>
      <fill>
        <patternFill>
          <bgColor theme="4" tint="0.79998168889431442"/>
        </patternFill>
      </fill>
    </dxf>
    <dxf>
      <font>
        <color rgb="FFC00000"/>
      </font>
      <fill>
        <patternFill patternType="solid">
          <bgColor theme="4" tint="0.79998168889431442"/>
        </patternFill>
      </fill>
    </dxf>
    <dxf>
      <font>
        <color theme="9" tint="-0.24994659260841701"/>
      </font>
      <fill>
        <patternFill>
          <bgColor theme="4" tint="0.79998168889431442"/>
        </patternFill>
      </fill>
    </dxf>
    <dxf>
      <font>
        <color rgb="FFC00000"/>
      </font>
      <fill>
        <patternFill patternType="solid">
          <bgColor theme="4" tint="0.79998168889431442"/>
        </patternFill>
      </fill>
    </dxf>
    <dxf>
      <font>
        <color theme="9" tint="-0.24994659260841701"/>
      </font>
      <fill>
        <patternFill>
          <bgColor theme="4" tint="0.79998168889431442"/>
        </patternFill>
      </fill>
    </dxf>
    <dxf>
      <font>
        <color rgb="FFC00000"/>
      </font>
      <fill>
        <patternFill patternType="solid">
          <bgColor theme="4" tint="0.79998168889431442"/>
        </patternFill>
      </fill>
    </dxf>
    <dxf>
      <font>
        <color theme="9" tint="-0.24994659260841701"/>
      </font>
      <fill>
        <patternFill>
          <bgColor theme="4" tint="0.79998168889431442"/>
        </patternFill>
      </fill>
    </dxf>
    <dxf>
      <font>
        <color rgb="FFC00000"/>
      </font>
      <fill>
        <patternFill patternType="solid">
          <bgColor theme="4" tint="0.79998168889431442"/>
        </patternFill>
      </fill>
    </dxf>
    <dxf>
      <font>
        <color theme="9" tint="-0.24994659260841701"/>
      </font>
      <fill>
        <patternFill>
          <bgColor theme="4" tint="0.79998168889431442"/>
        </patternFill>
      </fill>
    </dxf>
    <dxf>
      <font>
        <color rgb="FFC00000"/>
      </font>
      <fill>
        <patternFill patternType="solid">
          <bgColor theme="4" tint="0.79998168889431442"/>
        </patternFill>
      </fill>
    </dxf>
    <dxf>
      <font>
        <color theme="9" tint="-0.24994659260841701"/>
      </font>
      <fill>
        <patternFill>
          <bgColor theme="4" tint="0.79998168889431442"/>
        </patternFill>
      </fill>
    </dxf>
    <dxf>
      <font>
        <color rgb="FFC00000"/>
      </font>
      <fill>
        <patternFill patternType="solid">
          <bgColor theme="4" tint="0.79998168889431442"/>
        </patternFill>
      </fill>
    </dxf>
    <dxf>
      <font>
        <color theme="9" tint="-0.24994659260841701"/>
      </font>
      <fill>
        <patternFill>
          <bgColor theme="4" tint="0.79998168889431442"/>
        </patternFill>
      </fill>
    </dxf>
    <dxf>
      <font>
        <color rgb="FFC00000"/>
      </font>
      <fill>
        <patternFill patternType="solid">
          <bgColor theme="4" tint="0.79998168889431442"/>
        </patternFill>
      </fill>
    </dxf>
    <dxf>
      <font>
        <color theme="9" tint="-0.24994659260841701"/>
      </font>
      <fill>
        <patternFill>
          <bgColor theme="4" tint="0.79998168889431442"/>
        </patternFill>
      </fill>
    </dxf>
    <dxf>
      <font>
        <color rgb="FFC00000"/>
      </font>
      <fill>
        <patternFill patternType="solid">
          <bgColor theme="4" tint="0.79998168889431442"/>
        </patternFill>
      </fill>
    </dxf>
    <dxf>
      <font>
        <color theme="9" tint="-0.24994659260841701"/>
      </font>
      <fill>
        <patternFill>
          <bgColor theme="4" tint="0.79998168889431442"/>
        </patternFill>
      </fill>
    </dxf>
    <dxf>
      <font>
        <color rgb="FFC00000"/>
      </font>
      <fill>
        <patternFill patternType="solid">
          <bgColor theme="4" tint="0.79998168889431442"/>
        </patternFill>
      </fill>
    </dxf>
    <dxf>
      <font>
        <color theme="9" tint="-0.24994659260841701"/>
      </font>
      <fill>
        <patternFill>
          <bgColor theme="4" tint="0.79998168889431442"/>
        </patternFill>
      </fill>
    </dxf>
    <dxf>
      <font>
        <color rgb="FFC00000"/>
      </font>
      <fill>
        <patternFill patternType="solid">
          <bgColor theme="4" tint="0.79998168889431442"/>
        </patternFill>
      </fill>
    </dxf>
    <dxf>
      <font>
        <color theme="9" tint="-0.24994659260841701"/>
      </font>
      <fill>
        <patternFill>
          <bgColor theme="4" tint="0.79998168889431442"/>
        </patternFill>
      </fill>
    </dxf>
    <dxf>
      <font>
        <color rgb="FFC00000"/>
      </font>
      <fill>
        <patternFill patternType="solid">
          <bgColor theme="4" tint="0.79998168889431442"/>
        </patternFill>
      </fill>
    </dxf>
    <dxf>
      <font>
        <color theme="9" tint="-0.24994659260841701"/>
      </font>
      <fill>
        <patternFill>
          <bgColor theme="4" tint="0.79998168889431442"/>
        </patternFill>
      </fill>
    </dxf>
    <dxf>
      <font>
        <color rgb="FFC00000"/>
      </font>
      <fill>
        <patternFill patternType="solid">
          <bgColor theme="4" tint="0.79998168889431442"/>
        </patternFill>
      </fill>
    </dxf>
    <dxf>
      <font>
        <color theme="9" tint="-0.24994659260841701"/>
      </font>
      <fill>
        <patternFill>
          <bgColor theme="4" tint="0.79998168889431442"/>
        </patternFill>
      </fill>
    </dxf>
    <dxf>
      <font>
        <color rgb="FFC00000"/>
      </font>
      <fill>
        <patternFill patternType="solid">
          <bgColor theme="4" tint="0.79998168889431442"/>
        </patternFill>
      </fill>
    </dxf>
    <dxf>
      <font>
        <color theme="9" tint="-0.24994659260841701"/>
      </font>
      <fill>
        <patternFill>
          <bgColor theme="4" tint="0.79998168889431442"/>
        </patternFill>
      </fill>
    </dxf>
    <dxf>
      <font>
        <color rgb="FFC00000"/>
      </font>
      <fill>
        <patternFill patternType="solid">
          <bgColor theme="4" tint="0.79998168889431442"/>
        </patternFill>
      </fill>
    </dxf>
    <dxf>
      <font>
        <color theme="9" tint="-0.24994659260841701"/>
      </font>
      <fill>
        <patternFill>
          <bgColor theme="4" tint="0.79998168889431442"/>
        </patternFill>
      </fill>
    </dxf>
    <dxf>
      <font>
        <color rgb="FFC00000"/>
      </font>
      <fill>
        <patternFill patternType="solid">
          <bgColor theme="4" tint="0.79998168889431442"/>
        </patternFill>
      </fill>
    </dxf>
    <dxf>
      <font>
        <color theme="9" tint="-0.24994659260841701"/>
      </font>
      <fill>
        <patternFill>
          <bgColor theme="4" tint="0.79998168889431442"/>
        </patternFill>
      </fill>
    </dxf>
    <dxf>
      <font>
        <color rgb="FFC00000"/>
      </font>
      <fill>
        <patternFill patternType="solid">
          <bgColor theme="4" tint="0.79998168889431442"/>
        </patternFill>
      </fill>
    </dxf>
    <dxf>
      <font>
        <color theme="9" tint="-0.24994659260841701"/>
      </font>
      <fill>
        <patternFill>
          <bgColor theme="4" tint="0.79998168889431442"/>
        </patternFill>
      </fill>
    </dxf>
    <dxf>
      <font>
        <color rgb="FFC00000"/>
      </font>
      <fill>
        <patternFill patternType="solid">
          <bgColor theme="4" tint="0.79998168889431442"/>
        </patternFill>
      </fill>
    </dxf>
    <dxf>
      <font>
        <color theme="9" tint="-0.24994659260841701"/>
      </font>
      <fill>
        <patternFill>
          <bgColor theme="4" tint="0.79998168889431442"/>
        </patternFill>
      </fill>
    </dxf>
    <dxf>
      <font>
        <color rgb="FFC00000"/>
      </font>
      <fill>
        <patternFill patternType="solid">
          <bgColor theme="4" tint="0.79998168889431442"/>
        </patternFill>
      </fill>
    </dxf>
    <dxf>
      <font>
        <color theme="9" tint="-0.24994659260841701"/>
      </font>
      <fill>
        <patternFill>
          <bgColor theme="4" tint="0.79998168889431442"/>
        </patternFill>
      </fill>
    </dxf>
    <dxf>
      <font>
        <color rgb="FFC00000"/>
      </font>
      <fill>
        <patternFill patternType="solid">
          <bgColor theme="4" tint="0.79998168889431442"/>
        </patternFill>
      </fill>
    </dxf>
    <dxf>
      <font>
        <color theme="9" tint="-0.24994659260841701"/>
      </font>
      <fill>
        <patternFill>
          <bgColor theme="4" tint="0.79998168889431442"/>
        </patternFill>
      </fill>
    </dxf>
    <dxf>
      <font>
        <color rgb="FFC00000"/>
      </font>
      <fill>
        <patternFill patternType="solid">
          <bgColor theme="4" tint="0.79998168889431442"/>
        </patternFill>
      </fill>
    </dxf>
    <dxf>
      <font>
        <color theme="9" tint="-0.24994659260841701"/>
      </font>
      <fill>
        <patternFill>
          <bgColor theme="4" tint="0.79998168889431442"/>
        </patternFill>
      </fill>
    </dxf>
    <dxf>
      <font>
        <color rgb="FFC00000"/>
      </font>
      <fill>
        <patternFill patternType="solid">
          <bgColor theme="5" tint="0.79998168889431442"/>
        </patternFill>
      </fill>
    </dxf>
    <dxf>
      <font>
        <color theme="9" tint="-0.24994659260841701"/>
      </font>
      <fill>
        <patternFill>
          <bgColor theme="5" tint="0.79998168889431442"/>
        </patternFill>
      </fill>
    </dxf>
    <dxf>
      <font>
        <color rgb="FFC00000"/>
      </font>
      <fill>
        <patternFill patternType="solid">
          <bgColor theme="5" tint="0.79998168889431442"/>
        </patternFill>
      </fill>
    </dxf>
    <dxf>
      <font>
        <color theme="9" tint="-0.24994659260841701"/>
      </font>
      <fill>
        <patternFill>
          <bgColor theme="5" tint="0.79998168889431442"/>
        </patternFill>
      </fill>
    </dxf>
    <dxf>
      <font>
        <color rgb="FFC00000"/>
      </font>
      <fill>
        <patternFill patternType="solid">
          <bgColor theme="4" tint="0.79998168889431442"/>
        </patternFill>
      </fill>
    </dxf>
    <dxf>
      <font>
        <color theme="9" tint="-0.24994659260841701"/>
      </font>
      <fill>
        <patternFill>
          <bgColor theme="4" tint="0.79998168889431442"/>
        </patternFill>
      </fill>
    </dxf>
    <dxf>
      <font>
        <color rgb="FFC00000"/>
      </font>
      <fill>
        <patternFill patternType="solid">
          <bgColor theme="4" tint="0.79998168889431442"/>
        </patternFill>
      </fill>
    </dxf>
    <dxf>
      <font>
        <color theme="9" tint="-0.24994659260841701"/>
      </font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FF8989"/>
      <color rgb="FFFFB9B9"/>
      <color rgb="FFFFA3A3"/>
      <color rgb="FFFFA7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VLIELAND_HELGOLAND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hyperlink" Target="#HELGOLAND_BRUNSB&#220;TTEL"/><Relationship Id="rId4" Type="http://schemas.openxmlformats.org/officeDocument/2006/relationships/hyperlink" Target="#VLIELAND_BRUNSB&#220;TTE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HELGOLAND_VLIELAND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hyperlink" Target="#BRUNSB&#220;TTEL_HELGOLAND"/><Relationship Id="rId4" Type="http://schemas.openxmlformats.org/officeDocument/2006/relationships/hyperlink" Target="#BRUNSB&#220;TTEL_VLIELAND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95250</xdr:colOff>
      <xdr:row>6</xdr:row>
      <xdr:rowOff>139700</xdr:rowOff>
    </xdr:from>
    <xdr:to>
      <xdr:col>15</xdr:col>
      <xdr:colOff>38100</xdr:colOff>
      <xdr:row>8</xdr:row>
      <xdr:rowOff>19050</xdr:rowOff>
    </xdr:to>
    <xdr:cxnSp macro="">
      <xdr:nvCxnSpPr>
        <xdr:cNvPr id="76" name="Rechte verbindingslijn met pijl 7">
          <a:extLst>
            <a:ext uri="{FF2B5EF4-FFF2-40B4-BE49-F238E27FC236}">
              <a16:creationId xmlns:a16="http://schemas.microsoft.com/office/drawing/2014/main" id="{F885DBF3-01B1-4850-A13B-A28998EA5B5C}"/>
            </a:ext>
          </a:extLst>
        </xdr:cNvPr>
        <xdr:cNvCxnSpPr/>
      </xdr:nvCxnSpPr>
      <xdr:spPr>
        <a:xfrm flipV="1">
          <a:off x="8089900" y="1270000"/>
          <a:ext cx="501650" cy="285750"/>
        </a:xfrm>
        <a:prstGeom prst="curvedConnector3">
          <a:avLst>
            <a:gd name="adj1" fmla="val 50000"/>
          </a:avLst>
        </a:prstGeom>
        <a:ln w="19050" cap="flat" cmpd="sng" algn="ctr">
          <a:solidFill>
            <a:schemeClr val="accent1"/>
          </a:solidFill>
          <a:prstDash val="dash"/>
          <a:round/>
          <a:headEnd type="none" w="med" len="med"/>
          <a:tailEnd type="triangle" w="lg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127000</xdr:colOff>
      <xdr:row>9</xdr:row>
      <xdr:rowOff>95250</xdr:rowOff>
    </xdr:from>
    <xdr:to>
      <xdr:col>15</xdr:col>
      <xdr:colOff>69850</xdr:colOff>
      <xdr:row>10</xdr:row>
      <xdr:rowOff>177800</xdr:rowOff>
    </xdr:to>
    <xdr:cxnSp macro="">
      <xdr:nvCxnSpPr>
        <xdr:cNvPr id="77" name="Rechte verbindingslijn met pijl 7">
          <a:extLst>
            <a:ext uri="{FF2B5EF4-FFF2-40B4-BE49-F238E27FC236}">
              <a16:creationId xmlns:a16="http://schemas.microsoft.com/office/drawing/2014/main" id="{D9FC3F6B-360C-4AD4-9887-EBC9FE9BCF22}"/>
            </a:ext>
          </a:extLst>
        </xdr:cNvPr>
        <xdr:cNvCxnSpPr/>
      </xdr:nvCxnSpPr>
      <xdr:spPr>
        <a:xfrm flipV="1">
          <a:off x="8121650" y="1835150"/>
          <a:ext cx="501650" cy="285750"/>
        </a:xfrm>
        <a:prstGeom prst="curvedConnector3">
          <a:avLst>
            <a:gd name="adj1" fmla="val 50000"/>
          </a:avLst>
        </a:prstGeom>
        <a:ln w="19050" cap="flat" cmpd="sng" algn="ctr">
          <a:solidFill>
            <a:schemeClr val="accent2"/>
          </a:solidFill>
          <a:prstDash val="dash"/>
          <a:round/>
          <a:headEnd type="none" w="med" len="med"/>
          <a:tailEnd type="triangle" w="lg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</xdr:col>
      <xdr:colOff>444500</xdr:colOff>
      <xdr:row>13</xdr:row>
      <xdr:rowOff>101600</xdr:rowOff>
    </xdr:from>
    <xdr:to>
      <xdr:col>4</xdr:col>
      <xdr:colOff>64100</xdr:colOff>
      <xdr:row>17</xdr:row>
      <xdr:rowOff>80800</xdr:rowOff>
    </xdr:to>
    <xdr:sp macro="" textlink="">
      <xdr:nvSpPr>
        <xdr:cNvPr id="5" name="Stroomdiagram: Alternatief proces 4">
          <a:extLst>
            <a:ext uri="{FF2B5EF4-FFF2-40B4-BE49-F238E27FC236}">
              <a16:creationId xmlns:a16="http://schemas.microsoft.com/office/drawing/2014/main" id="{1340F8E8-93CB-4DCD-9FAD-D6AF96DD9664}"/>
            </a:ext>
          </a:extLst>
        </xdr:cNvPr>
        <xdr:cNvSpPr/>
      </xdr:nvSpPr>
      <xdr:spPr>
        <a:xfrm>
          <a:off x="619125" y="3619500"/>
          <a:ext cx="1305525" cy="779300"/>
        </a:xfrm>
        <a:prstGeom prst="flowChartAlternateProcess">
          <a:avLst/>
        </a:prstGeom>
        <a:blipFill dpi="0"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nl-NL" sz="1200"/>
            <a:t>VLIELAND</a:t>
          </a:r>
          <a:endParaRPr lang="nl-NL" sz="800"/>
        </a:p>
      </xdr:txBody>
    </xdr:sp>
    <xdr:clientData/>
  </xdr:twoCellAnchor>
  <xdr:twoCellAnchor>
    <xdr:from>
      <xdr:col>5</xdr:col>
      <xdr:colOff>184150</xdr:colOff>
      <xdr:row>3</xdr:row>
      <xdr:rowOff>88900</xdr:rowOff>
    </xdr:from>
    <xdr:to>
      <xdr:col>7</xdr:col>
      <xdr:colOff>362550</xdr:colOff>
      <xdr:row>7</xdr:row>
      <xdr:rowOff>68100</xdr:rowOff>
    </xdr:to>
    <xdr:sp macro="" textlink="">
      <xdr:nvSpPr>
        <xdr:cNvPr id="6" name="Stroomdiagram: Alternatief proces 5">
          <a:extLst>
            <a:ext uri="{FF2B5EF4-FFF2-40B4-BE49-F238E27FC236}">
              <a16:creationId xmlns:a16="http://schemas.microsoft.com/office/drawing/2014/main" id="{215EDB89-56C5-43E5-BA2C-D48CCE54CD4B}"/>
            </a:ext>
          </a:extLst>
        </xdr:cNvPr>
        <xdr:cNvSpPr/>
      </xdr:nvSpPr>
      <xdr:spPr>
        <a:xfrm>
          <a:off x="2600325" y="1600200"/>
          <a:ext cx="1305525" cy="779300"/>
        </a:xfrm>
        <a:prstGeom prst="flowChartAlternateProcess">
          <a:avLst/>
        </a:prstGeom>
        <a:blipFill dpi="0"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nl-NL" sz="1200">
              <a:solidFill>
                <a:schemeClr val="bg1"/>
              </a:solidFill>
            </a:rPr>
            <a:t>HELGOLAND</a:t>
          </a:r>
          <a:endParaRPr lang="nl-NL" sz="80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533700</xdr:colOff>
      <xdr:row>7</xdr:row>
      <xdr:rowOff>68100</xdr:rowOff>
    </xdr:from>
    <xdr:to>
      <xdr:col>6</xdr:col>
      <xdr:colOff>273350</xdr:colOff>
      <xdr:row>13</xdr:row>
      <xdr:rowOff>101600</xdr:rowOff>
    </xdr:to>
    <xdr:cxnSp macro="">
      <xdr:nvCxnSpPr>
        <xdr:cNvPr id="7" name="Rechte verbindingslijn met pijl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30B9BD9-13E7-4DBA-9EB3-28F9E15D2DD2}"/>
            </a:ext>
          </a:extLst>
        </xdr:cNvPr>
        <xdr:cNvCxnSpPr>
          <a:stCxn id="5" idx="0"/>
          <a:endCxn id="6" idx="2"/>
        </xdr:cNvCxnSpPr>
      </xdr:nvCxnSpPr>
      <xdr:spPr>
        <a:xfrm rot="5400000" flipH="1" flipV="1">
          <a:off x="1642488" y="2004137"/>
          <a:ext cx="1240000" cy="1990725"/>
        </a:xfrm>
        <a:prstGeom prst="curvedConnector3">
          <a:avLst>
            <a:gd name="adj1" fmla="val 50000"/>
          </a:avLst>
        </a:prstGeom>
        <a:ln w="19050" cap="flat" cmpd="sng" algn="ctr">
          <a:solidFill>
            <a:schemeClr val="accent1"/>
          </a:solidFill>
          <a:prstDash val="dash"/>
          <a:round/>
          <a:headEnd type="none" w="lg" len="med"/>
          <a:tailEnd type="triangle" w="lg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9</xdr:col>
      <xdr:colOff>412750</xdr:colOff>
      <xdr:row>8</xdr:row>
      <xdr:rowOff>133350</xdr:rowOff>
    </xdr:from>
    <xdr:to>
      <xdr:col>12</xdr:col>
      <xdr:colOff>32350</xdr:colOff>
      <xdr:row>12</xdr:row>
      <xdr:rowOff>112550</xdr:rowOff>
    </xdr:to>
    <xdr:sp macro="" textlink="">
      <xdr:nvSpPr>
        <xdr:cNvPr id="10" name="Stroomdiagram: Alternatief proces 9">
          <a:extLst>
            <a:ext uri="{FF2B5EF4-FFF2-40B4-BE49-F238E27FC236}">
              <a16:creationId xmlns:a16="http://schemas.microsoft.com/office/drawing/2014/main" id="{08BDB26D-7749-4931-9BB2-7C328E2E4195}"/>
            </a:ext>
          </a:extLst>
        </xdr:cNvPr>
        <xdr:cNvSpPr/>
      </xdr:nvSpPr>
      <xdr:spPr>
        <a:xfrm>
          <a:off x="5076825" y="2647950"/>
          <a:ext cx="1305525" cy="779300"/>
        </a:xfrm>
        <a:prstGeom prst="flowChartAlternateProcess">
          <a:avLst/>
        </a:prstGeom>
        <a:blipFill dpi="0"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nl-NL" sz="1200">
              <a:solidFill>
                <a:schemeClr val="bg1"/>
              </a:solidFill>
            </a:rPr>
            <a:t>BRUNSBÜTTEL</a:t>
          </a:r>
          <a:endParaRPr lang="nl-NL" sz="80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64100</xdr:colOff>
      <xdr:row>12</xdr:row>
      <xdr:rowOff>112550</xdr:rowOff>
    </xdr:from>
    <xdr:to>
      <xdr:col>10</xdr:col>
      <xdr:colOff>501950</xdr:colOff>
      <xdr:row>15</xdr:row>
      <xdr:rowOff>91200</xdr:rowOff>
    </xdr:to>
    <xdr:cxnSp macro="">
      <xdr:nvCxnSpPr>
        <xdr:cNvPr id="11" name="Rechte verbindingslijn met pijl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5797C3A-7FD4-4A76-A405-5D09B7064219}"/>
            </a:ext>
          </a:extLst>
        </xdr:cNvPr>
        <xdr:cNvCxnSpPr>
          <a:stCxn id="5" idx="3"/>
          <a:endCxn id="10" idx="2"/>
        </xdr:cNvCxnSpPr>
      </xdr:nvCxnSpPr>
      <xdr:spPr>
        <a:xfrm flipV="1">
          <a:off x="1924650" y="3427250"/>
          <a:ext cx="3809700" cy="575550"/>
        </a:xfrm>
        <a:prstGeom prst="curvedConnector2">
          <a:avLst/>
        </a:prstGeom>
        <a:ln w="19050" cap="flat" cmpd="sng" algn="ctr">
          <a:solidFill>
            <a:schemeClr val="accent2"/>
          </a:solidFill>
          <a:prstDash val="dash"/>
          <a:round/>
          <a:headEnd type="none" w="lg" len="med"/>
          <a:tailEnd type="triangle" w="lg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6</xdr:col>
      <xdr:colOff>273350</xdr:colOff>
      <xdr:row>7</xdr:row>
      <xdr:rowOff>68100</xdr:rowOff>
    </xdr:from>
    <xdr:to>
      <xdr:col>10</xdr:col>
      <xdr:colOff>501950</xdr:colOff>
      <xdr:row>12</xdr:row>
      <xdr:rowOff>112550</xdr:rowOff>
    </xdr:to>
    <xdr:cxnSp macro="">
      <xdr:nvCxnSpPr>
        <xdr:cNvPr id="13" name="Rechte verbindingslijn met pijl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4EDB241-DB7D-40F1-9586-D71464FD0BED}"/>
            </a:ext>
          </a:extLst>
        </xdr:cNvPr>
        <xdr:cNvCxnSpPr>
          <a:stCxn id="6" idx="2"/>
          <a:endCxn id="10" idx="2"/>
        </xdr:cNvCxnSpPr>
      </xdr:nvCxnSpPr>
      <xdr:spPr>
        <a:xfrm rot="16200000" flipH="1">
          <a:off x="3972225" y="1665125"/>
          <a:ext cx="1047750" cy="2476500"/>
        </a:xfrm>
        <a:prstGeom prst="curvedConnector3">
          <a:avLst>
            <a:gd name="adj1" fmla="val 121557"/>
          </a:avLst>
        </a:prstGeom>
        <a:ln w="19050" cap="flat" cmpd="sng" algn="ctr">
          <a:solidFill>
            <a:schemeClr val="accent1"/>
          </a:solidFill>
          <a:prstDash val="dash"/>
          <a:round/>
          <a:headEnd type="none" w="lg" len="med"/>
          <a:tailEnd type="triangle" w="lg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2568575</xdr:colOff>
      <xdr:row>1</xdr:row>
      <xdr:rowOff>25400</xdr:rowOff>
    </xdr:from>
    <xdr:to>
      <xdr:col>8</xdr:col>
      <xdr:colOff>3864575</xdr:colOff>
      <xdr:row>4</xdr:row>
      <xdr:rowOff>182400</xdr:rowOff>
    </xdr:to>
    <xdr:sp macro="" textlink="">
      <xdr:nvSpPr>
        <xdr:cNvPr id="2" name="Stroomdiagram: Alternatief proces 1">
          <a:extLst>
            <a:ext uri="{FF2B5EF4-FFF2-40B4-BE49-F238E27FC236}">
              <a16:creationId xmlns:a16="http://schemas.microsoft.com/office/drawing/2014/main" id="{BCC436F5-1CE2-4EA4-A473-D8582178F063}"/>
            </a:ext>
          </a:extLst>
        </xdr:cNvPr>
        <xdr:cNvSpPr/>
      </xdr:nvSpPr>
      <xdr:spPr>
        <a:xfrm>
          <a:off x="10864850" y="225425"/>
          <a:ext cx="1296000" cy="785650"/>
        </a:xfrm>
        <a:prstGeom prst="flowChartAlternateProcess">
          <a:avLst/>
        </a:prstGeom>
        <a:blipFill dpi="0"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nl-NL" sz="800"/>
        </a:p>
      </xdr:txBody>
    </xdr:sp>
    <xdr:clientData/>
  </xdr:twoCellAnchor>
  <xdr:twoCellAnchor>
    <xdr:from>
      <xdr:col>8</xdr:col>
      <xdr:colOff>4065417</xdr:colOff>
      <xdr:row>1</xdr:row>
      <xdr:rowOff>25400</xdr:rowOff>
    </xdr:from>
    <xdr:to>
      <xdr:col>9</xdr:col>
      <xdr:colOff>21067</xdr:colOff>
      <xdr:row>4</xdr:row>
      <xdr:rowOff>182400</xdr:rowOff>
    </xdr:to>
    <xdr:sp macro="" textlink="">
      <xdr:nvSpPr>
        <xdr:cNvPr id="7" name="Stroomdiagram: Alternatief proces 6">
          <a:extLst>
            <a:ext uri="{FF2B5EF4-FFF2-40B4-BE49-F238E27FC236}">
              <a16:creationId xmlns:a16="http://schemas.microsoft.com/office/drawing/2014/main" id="{BCF6DBB4-EC41-4E7B-B4AF-0A069F6A4448}"/>
            </a:ext>
          </a:extLst>
        </xdr:cNvPr>
        <xdr:cNvSpPr/>
      </xdr:nvSpPr>
      <xdr:spPr>
        <a:xfrm>
          <a:off x="12361692" y="225425"/>
          <a:ext cx="1299175" cy="785650"/>
        </a:xfrm>
        <a:prstGeom prst="flowChartAlternateProcess">
          <a:avLst/>
        </a:prstGeom>
        <a:blipFill dpi="0"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nl-NL" sz="800">
            <a:solidFill>
              <a:schemeClr val="bg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2578100</xdr:colOff>
      <xdr:row>1</xdr:row>
      <xdr:rowOff>44450</xdr:rowOff>
    </xdr:from>
    <xdr:to>
      <xdr:col>8</xdr:col>
      <xdr:colOff>3874100</xdr:colOff>
      <xdr:row>5</xdr:row>
      <xdr:rowOff>4600</xdr:rowOff>
    </xdr:to>
    <xdr:sp macro="" textlink="">
      <xdr:nvSpPr>
        <xdr:cNvPr id="2" name="Stroomdiagram: Alternatief proces 1">
          <a:extLst>
            <a:ext uri="{FF2B5EF4-FFF2-40B4-BE49-F238E27FC236}">
              <a16:creationId xmlns:a16="http://schemas.microsoft.com/office/drawing/2014/main" id="{2C0039AB-50C7-4293-BA5E-CC768D932F71}"/>
            </a:ext>
          </a:extLst>
        </xdr:cNvPr>
        <xdr:cNvSpPr/>
      </xdr:nvSpPr>
      <xdr:spPr>
        <a:xfrm>
          <a:off x="10864850" y="247650"/>
          <a:ext cx="1296000" cy="792000"/>
        </a:xfrm>
        <a:prstGeom prst="flowChartAlternateProcess">
          <a:avLst/>
        </a:prstGeom>
        <a:blipFill dpi="0"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nl-NL" sz="800"/>
        </a:p>
      </xdr:txBody>
    </xdr:sp>
    <xdr:clientData/>
  </xdr:twoCellAnchor>
  <xdr:twoCellAnchor>
    <xdr:from>
      <xdr:col>8</xdr:col>
      <xdr:colOff>4029075</xdr:colOff>
      <xdr:row>1</xdr:row>
      <xdr:rowOff>47625</xdr:rowOff>
    </xdr:from>
    <xdr:to>
      <xdr:col>8</xdr:col>
      <xdr:colOff>5331425</xdr:colOff>
      <xdr:row>5</xdr:row>
      <xdr:rowOff>10950</xdr:rowOff>
    </xdr:to>
    <xdr:sp macro="" textlink="">
      <xdr:nvSpPr>
        <xdr:cNvPr id="4" name="Stroomdiagram: Alternatief proces 3">
          <a:extLst>
            <a:ext uri="{FF2B5EF4-FFF2-40B4-BE49-F238E27FC236}">
              <a16:creationId xmlns:a16="http://schemas.microsoft.com/office/drawing/2014/main" id="{60278658-683B-4E65-98F0-33261F6927C1}"/>
            </a:ext>
          </a:extLst>
        </xdr:cNvPr>
        <xdr:cNvSpPr/>
      </xdr:nvSpPr>
      <xdr:spPr>
        <a:xfrm>
          <a:off x="12325350" y="247650"/>
          <a:ext cx="1302350" cy="782475"/>
        </a:xfrm>
        <a:prstGeom prst="flowChartAlternateProcess">
          <a:avLst/>
        </a:prstGeom>
        <a:blipFill dpi="0"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nl-NL" sz="800">
            <a:solidFill>
              <a:schemeClr val="bg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444500</xdr:colOff>
      <xdr:row>13</xdr:row>
      <xdr:rowOff>101600</xdr:rowOff>
    </xdr:from>
    <xdr:to>
      <xdr:col>4</xdr:col>
      <xdr:colOff>64100</xdr:colOff>
      <xdr:row>17</xdr:row>
      <xdr:rowOff>80800</xdr:rowOff>
    </xdr:to>
    <xdr:sp macro="" textlink="">
      <xdr:nvSpPr>
        <xdr:cNvPr id="36" name="Stroomdiagram: Alternatief proces 35">
          <a:extLst>
            <a:ext uri="{FF2B5EF4-FFF2-40B4-BE49-F238E27FC236}">
              <a16:creationId xmlns:a16="http://schemas.microsoft.com/office/drawing/2014/main" id="{0166848F-5F1F-4AFE-A4A7-59891C6A7A82}"/>
            </a:ext>
          </a:extLst>
        </xdr:cNvPr>
        <xdr:cNvSpPr/>
      </xdr:nvSpPr>
      <xdr:spPr>
        <a:xfrm>
          <a:off x="615950" y="3670300"/>
          <a:ext cx="1296000" cy="792000"/>
        </a:xfrm>
        <a:prstGeom prst="flowChartAlternateProcess">
          <a:avLst/>
        </a:prstGeom>
        <a:blipFill dpi="0"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nl-NL" sz="1200"/>
            <a:t>VLIELAND</a:t>
          </a:r>
          <a:endParaRPr lang="nl-NL" sz="800"/>
        </a:p>
      </xdr:txBody>
    </xdr:sp>
    <xdr:clientData/>
  </xdr:twoCellAnchor>
  <xdr:twoCellAnchor>
    <xdr:from>
      <xdr:col>5</xdr:col>
      <xdr:colOff>184150</xdr:colOff>
      <xdr:row>3</xdr:row>
      <xdr:rowOff>88900</xdr:rowOff>
    </xdr:from>
    <xdr:to>
      <xdr:col>7</xdr:col>
      <xdr:colOff>362550</xdr:colOff>
      <xdr:row>7</xdr:row>
      <xdr:rowOff>68100</xdr:rowOff>
    </xdr:to>
    <xdr:sp macro="" textlink="">
      <xdr:nvSpPr>
        <xdr:cNvPr id="37" name="Stroomdiagram: Alternatief proces 36">
          <a:extLst>
            <a:ext uri="{FF2B5EF4-FFF2-40B4-BE49-F238E27FC236}">
              <a16:creationId xmlns:a16="http://schemas.microsoft.com/office/drawing/2014/main" id="{1E58FCCF-5930-4309-B8BB-397B0803A8DC}"/>
            </a:ext>
          </a:extLst>
        </xdr:cNvPr>
        <xdr:cNvSpPr/>
      </xdr:nvSpPr>
      <xdr:spPr>
        <a:xfrm>
          <a:off x="2590800" y="1625600"/>
          <a:ext cx="1296000" cy="792000"/>
        </a:xfrm>
        <a:prstGeom prst="flowChartAlternateProcess">
          <a:avLst/>
        </a:prstGeom>
        <a:blipFill dpi="0"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nl-NL" sz="1200">
              <a:solidFill>
                <a:schemeClr val="bg1"/>
              </a:solidFill>
            </a:rPr>
            <a:t>HELGOLAND</a:t>
          </a:r>
          <a:endParaRPr lang="nl-NL" sz="80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533700</xdr:colOff>
      <xdr:row>7</xdr:row>
      <xdr:rowOff>68100</xdr:rowOff>
    </xdr:from>
    <xdr:to>
      <xdr:col>6</xdr:col>
      <xdr:colOff>273350</xdr:colOff>
      <xdr:row>13</xdr:row>
      <xdr:rowOff>101600</xdr:rowOff>
    </xdr:to>
    <xdr:cxnSp macro="">
      <xdr:nvCxnSpPr>
        <xdr:cNvPr id="41" name="Rechte verbindingslijn met pijl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73ACD67-F6B0-4BF6-8006-875753CE39C3}"/>
            </a:ext>
          </a:extLst>
        </xdr:cNvPr>
        <xdr:cNvCxnSpPr>
          <a:stCxn id="36" idx="0"/>
          <a:endCxn id="37" idx="2"/>
        </xdr:cNvCxnSpPr>
      </xdr:nvCxnSpPr>
      <xdr:spPr>
        <a:xfrm rot="5400000" flipH="1" flipV="1">
          <a:off x="1625025" y="2056525"/>
          <a:ext cx="1252700" cy="1974850"/>
        </a:xfrm>
        <a:prstGeom prst="curvedConnector3">
          <a:avLst>
            <a:gd name="adj1" fmla="val 50000"/>
          </a:avLst>
        </a:prstGeom>
        <a:ln w="19050" cap="flat" cmpd="sng" algn="ctr">
          <a:solidFill>
            <a:schemeClr val="accent1"/>
          </a:solidFill>
          <a:prstDash val="dash"/>
          <a:round/>
          <a:headEnd type="triangle" w="lg" len="med"/>
          <a:tailEnd type="none" w="lg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44450</xdr:colOff>
      <xdr:row>9</xdr:row>
      <xdr:rowOff>133350</xdr:rowOff>
    </xdr:from>
    <xdr:to>
      <xdr:col>14</xdr:col>
      <xdr:colOff>546100</xdr:colOff>
      <xdr:row>11</xdr:row>
      <xdr:rowOff>12700</xdr:rowOff>
    </xdr:to>
    <xdr:cxnSp macro="">
      <xdr:nvCxnSpPr>
        <xdr:cNvPr id="51" name="Rechte verbindingslijn met pijl 7">
          <a:extLst>
            <a:ext uri="{FF2B5EF4-FFF2-40B4-BE49-F238E27FC236}">
              <a16:creationId xmlns:a16="http://schemas.microsoft.com/office/drawing/2014/main" id="{EF5DC931-6D35-417F-9A04-93F39BBBF3BC}"/>
            </a:ext>
          </a:extLst>
        </xdr:cNvPr>
        <xdr:cNvCxnSpPr/>
      </xdr:nvCxnSpPr>
      <xdr:spPr>
        <a:xfrm flipV="1">
          <a:off x="8039100" y="1873250"/>
          <a:ext cx="501650" cy="285750"/>
        </a:xfrm>
        <a:prstGeom prst="curvedConnector3">
          <a:avLst>
            <a:gd name="adj1" fmla="val 50000"/>
          </a:avLst>
        </a:prstGeom>
        <a:ln w="19050" cap="flat" cmpd="sng" algn="ctr">
          <a:solidFill>
            <a:schemeClr val="accent1"/>
          </a:solidFill>
          <a:prstDash val="dash"/>
          <a:round/>
          <a:headEnd type="none" w="med" len="med"/>
          <a:tailEnd type="triangle" w="lg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14</xdr:col>
      <xdr:colOff>88900</xdr:colOff>
      <xdr:row>5</xdr:row>
      <xdr:rowOff>177800</xdr:rowOff>
    </xdr:from>
    <xdr:to>
      <xdr:col>15</xdr:col>
      <xdr:colOff>31750</xdr:colOff>
      <xdr:row>7</xdr:row>
      <xdr:rowOff>57150</xdr:rowOff>
    </xdr:to>
    <xdr:cxnSp macro="">
      <xdr:nvCxnSpPr>
        <xdr:cNvPr id="52" name="Rechte verbindingslijn met pijl 7">
          <a:extLst>
            <a:ext uri="{FF2B5EF4-FFF2-40B4-BE49-F238E27FC236}">
              <a16:creationId xmlns:a16="http://schemas.microsoft.com/office/drawing/2014/main" id="{70243499-54FB-46DC-A1FE-C27E0497933B}"/>
            </a:ext>
          </a:extLst>
        </xdr:cNvPr>
        <xdr:cNvCxnSpPr/>
      </xdr:nvCxnSpPr>
      <xdr:spPr>
        <a:xfrm flipV="1">
          <a:off x="8083550" y="1104900"/>
          <a:ext cx="501650" cy="285750"/>
        </a:xfrm>
        <a:prstGeom prst="curvedConnector3">
          <a:avLst>
            <a:gd name="adj1" fmla="val 50000"/>
          </a:avLst>
        </a:prstGeom>
        <a:ln w="19050" cap="flat" cmpd="sng" algn="ctr">
          <a:solidFill>
            <a:schemeClr val="accent2"/>
          </a:solidFill>
          <a:prstDash val="dash"/>
          <a:round/>
          <a:headEnd type="none" w="med" len="med"/>
          <a:tailEnd type="triangle" w="lg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9</xdr:col>
      <xdr:colOff>412750</xdr:colOff>
      <xdr:row>8</xdr:row>
      <xdr:rowOff>133350</xdr:rowOff>
    </xdr:from>
    <xdr:to>
      <xdr:col>12</xdr:col>
      <xdr:colOff>32350</xdr:colOff>
      <xdr:row>12</xdr:row>
      <xdr:rowOff>112550</xdr:rowOff>
    </xdr:to>
    <xdr:sp macro="" textlink="">
      <xdr:nvSpPr>
        <xdr:cNvPr id="6" name="Stroomdiagram: Alternatief proces 5">
          <a:extLst>
            <a:ext uri="{FF2B5EF4-FFF2-40B4-BE49-F238E27FC236}">
              <a16:creationId xmlns:a16="http://schemas.microsoft.com/office/drawing/2014/main" id="{245B017C-E905-498A-B41B-81B88F6DB88E}"/>
            </a:ext>
          </a:extLst>
        </xdr:cNvPr>
        <xdr:cNvSpPr/>
      </xdr:nvSpPr>
      <xdr:spPr>
        <a:xfrm>
          <a:off x="5054600" y="2686050"/>
          <a:ext cx="1296000" cy="792000"/>
        </a:xfrm>
        <a:prstGeom prst="flowChartAlternateProcess">
          <a:avLst/>
        </a:prstGeom>
        <a:blipFill dpi="0"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nl-NL" sz="1200">
              <a:solidFill>
                <a:schemeClr val="bg1"/>
              </a:solidFill>
            </a:rPr>
            <a:t>BRUNSBÜTTEL</a:t>
          </a:r>
          <a:endParaRPr lang="nl-NL" sz="80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64100</xdr:colOff>
      <xdr:row>12</xdr:row>
      <xdr:rowOff>112550</xdr:rowOff>
    </xdr:from>
    <xdr:to>
      <xdr:col>10</xdr:col>
      <xdr:colOff>501950</xdr:colOff>
      <xdr:row>15</xdr:row>
      <xdr:rowOff>91200</xdr:rowOff>
    </xdr:to>
    <xdr:cxnSp macro="">
      <xdr:nvCxnSpPr>
        <xdr:cNvPr id="17" name="Rechte verbindingslijn met pijl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BDEB7E0-03E9-4A12-A405-EF74AEFB53DD}"/>
            </a:ext>
          </a:extLst>
        </xdr:cNvPr>
        <xdr:cNvCxnSpPr>
          <a:stCxn id="36" idx="3"/>
          <a:endCxn id="6" idx="2"/>
        </xdr:cNvCxnSpPr>
      </xdr:nvCxnSpPr>
      <xdr:spPr>
        <a:xfrm flipV="1">
          <a:off x="1911950" y="3478050"/>
          <a:ext cx="3790650" cy="588250"/>
        </a:xfrm>
        <a:prstGeom prst="curvedConnector2">
          <a:avLst/>
        </a:prstGeom>
        <a:ln w="19050" cap="flat" cmpd="sng" algn="ctr">
          <a:solidFill>
            <a:schemeClr val="accent2"/>
          </a:solidFill>
          <a:prstDash val="dash"/>
          <a:round/>
          <a:headEnd type="triangle" w="lg" len="med"/>
          <a:tailEnd type="none" w="lg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6</xdr:col>
      <xdr:colOff>273350</xdr:colOff>
      <xdr:row>7</xdr:row>
      <xdr:rowOff>68100</xdr:rowOff>
    </xdr:from>
    <xdr:to>
      <xdr:col>10</xdr:col>
      <xdr:colOff>501950</xdr:colOff>
      <xdr:row>12</xdr:row>
      <xdr:rowOff>112550</xdr:rowOff>
    </xdr:to>
    <xdr:cxnSp macro="">
      <xdr:nvCxnSpPr>
        <xdr:cNvPr id="24" name="Rechte verbindingslijn met pijl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C490910-BF6C-46BA-A599-13236301B4B0}"/>
            </a:ext>
          </a:extLst>
        </xdr:cNvPr>
        <xdr:cNvCxnSpPr>
          <a:stCxn id="37" idx="2"/>
          <a:endCxn id="6" idx="2"/>
        </xdr:cNvCxnSpPr>
      </xdr:nvCxnSpPr>
      <xdr:spPr>
        <a:xfrm rot="16200000" flipH="1">
          <a:off x="3940475" y="1715925"/>
          <a:ext cx="1060450" cy="2463800"/>
        </a:xfrm>
        <a:prstGeom prst="curvedConnector3">
          <a:avLst>
            <a:gd name="adj1" fmla="val 121557"/>
          </a:avLst>
        </a:prstGeom>
        <a:ln w="19050" cap="flat" cmpd="sng" algn="ctr">
          <a:solidFill>
            <a:schemeClr val="accent1"/>
          </a:solidFill>
          <a:prstDash val="dash"/>
          <a:round/>
          <a:headEnd type="triangle" w="lg" len="med"/>
          <a:tailEnd type="none" w="lg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4038600</xdr:colOff>
      <xdr:row>1</xdr:row>
      <xdr:rowOff>9525</xdr:rowOff>
    </xdr:from>
    <xdr:to>
      <xdr:col>8</xdr:col>
      <xdr:colOff>5334600</xdr:colOff>
      <xdr:row>4</xdr:row>
      <xdr:rowOff>166525</xdr:rowOff>
    </xdr:to>
    <xdr:sp macro="" textlink="">
      <xdr:nvSpPr>
        <xdr:cNvPr id="2" name="Stroomdiagram: Alternatief proces 1">
          <a:extLst>
            <a:ext uri="{FF2B5EF4-FFF2-40B4-BE49-F238E27FC236}">
              <a16:creationId xmlns:a16="http://schemas.microsoft.com/office/drawing/2014/main" id="{613C97FA-0DDD-4011-B764-F3F906F67146}"/>
            </a:ext>
          </a:extLst>
        </xdr:cNvPr>
        <xdr:cNvSpPr/>
      </xdr:nvSpPr>
      <xdr:spPr>
        <a:xfrm>
          <a:off x="12325350" y="212725"/>
          <a:ext cx="1296000" cy="792000"/>
        </a:xfrm>
        <a:prstGeom prst="flowChartAlternateProcess">
          <a:avLst/>
        </a:prstGeom>
        <a:blipFill dpi="0"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nl-NL" sz="800"/>
        </a:p>
      </xdr:txBody>
    </xdr:sp>
    <xdr:clientData/>
  </xdr:twoCellAnchor>
  <xdr:twoCellAnchor>
    <xdr:from>
      <xdr:col>8</xdr:col>
      <xdr:colOff>2567867</xdr:colOff>
      <xdr:row>1</xdr:row>
      <xdr:rowOff>9525</xdr:rowOff>
    </xdr:from>
    <xdr:to>
      <xdr:col>8</xdr:col>
      <xdr:colOff>3863867</xdr:colOff>
      <xdr:row>4</xdr:row>
      <xdr:rowOff>166525</xdr:rowOff>
    </xdr:to>
    <xdr:sp macro="" textlink="">
      <xdr:nvSpPr>
        <xdr:cNvPr id="3" name="Stroomdiagram: Alternatief proces 2">
          <a:extLst>
            <a:ext uri="{FF2B5EF4-FFF2-40B4-BE49-F238E27FC236}">
              <a16:creationId xmlns:a16="http://schemas.microsoft.com/office/drawing/2014/main" id="{D40183DB-FF52-4386-B96D-8BEF0132CD27}"/>
            </a:ext>
          </a:extLst>
        </xdr:cNvPr>
        <xdr:cNvSpPr/>
      </xdr:nvSpPr>
      <xdr:spPr>
        <a:xfrm>
          <a:off x="10854617" y="212725"/>
          <a:ext cx="1296000" cy="792000"/>
        </a:xfrm>
        <a:prstGeom prst="flowChartAlternateProcess">
          <a:avLst/>
        </a:prstGeom>
        <a:blipFill dpi="0"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nl-NL" sz="800">
            <a:solidFill>
              <a:schemeClr val="bg1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4044950</xdr:colOff>
      <xdr:row>0</xdr:row>
      <xdr:rowOff>127000</xdr:rowOff>
    </xdr:from>
    <xdr:to>
      <xdr:col>8</xdr:col>
      <xdr:colOff>5340950</xdr:colOff>
      <xdr:row>4</xdr:row>
      <xdr:rowOff>87150</xdr:rowOff>
    </xdr:to>
    <xdr:sp macro="" textlink="">
      <xdr:nvSpPr>
        <xdr:cNvPr id="11" name="Stroomdiagram: Alternatief proces 10">
          <a:extLst>
            <a:ext uri="{FF2B5EF4-FFF2-40B4-BE49-F238E27FC236}">
              <a16:creationId xmlns:a16="http://schemas.microsoft.com/office/drawing/2014/main" id="{1F12ECC7-A96A-3C5E-CE05-BF13E54BFA2B}"/>
            </a:ext>
          </a:extLst>
        </xdr:cNvPr>
        <xdr:cNvSpPr/>
      </xdr:nvSpPr>
      <xdr:spPr>
        <a:xfrm>
          <a:off x="12331700" y="127000"/>
          <a:ext cx="1296000" cy="792000"/>
        </a:xfrm>
        <a:prstGeom prst="flowChartAlternateProcess">
          <a:avLst/>
        </a:prstGeom>
        <a:blipFill dpi="0"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nl-NL" sz="800"/>
        </a:p>
      </xdr:txBody>
    </xdr:sp>
    <xdr:clientData/>
  </xdr:twoCellAnchor>
  <xdr:twoCellAnchor>
    <xdr:from>
      <xdr:col>8</xdr:col>
      <xdr:colOff>2559050</xdr:colOff>
      <xdr:row>0</xdr:row>
      <xdr:rowOff>127000</xdr:rowOff>
    </xdr:from>
    <xdr:to>
      <xdr:col>8</xdr:col>
      <xdr:colOff>3855050</xdr:colOff>
      <xdr:row>4</xdr:row>
      <xdr:rowOff>87150</xdr:rowOff>
    </xdr:to>
    <xdr:sp macro="" textlink="">
      <xdr:nvSpPr>
        <xdr:cNvPr id="2" name="Stroomdiagram: Alternatief proces 1">
          <a:extLst>
            <a:ext uri="{FF2B5EF4-FFF2-40B4-BE49-F238E27FC236}">
              <a16:creationId xmlns:a16="http://schemas.microsoft.com/office/drawing/2014/main" id="{6EC773A7-7912-49E9-859C-46FE79DAEAF3}"/>
            </a:ext>
          </a:extLst>
        </xdr:cNvPr>
        <xdr:cNvSpPr/>
      </xdr:nvSpPr>
      <xdr:spPr>
        <a:xfrm>
          <a:off x="10845800" y="127000"/>
          <a:ext cx="1296000" cy="792000"/>
        </a:xfrm>
        <a:prstGeom prst="flowChartAlternateProcess">
          <a:avLst/>
        </a:prstGeom>
        <a:blipFill dpi="0"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nl-NL" sz="800">
            <a:solidFill>
              <a:schemeClr val="bg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981DF-B76A-4098-BA6A-2200C1077E3C}">
  <dimension ref="B2:Q13"/>
  <sheetViews>
    <sheetView showGridLines="0" tabSelected="1" workbookViewId="0"/>
  </sheetViews>
  <sheetFormatPr defaultRowHeight="16" x14ac:dyDescent="0.45"/>
  <cols>
    <col min="1" max="1" width="2.69921875" style="2" customWidth="1"/>
    <col min="2" max="16" width="8.796875" style="2"/>
    <col min="17" max="17" width="2.69921875" style="2" customWidth="1"/>
    <col min="18" max="16384" width="8.796875" style="2"/>
  </cols>
  <sheetData>
    <row r="2" spans="2:17" ht="25" x14ac:dyDescent="0.7">
      <c r="B2" s="1" t="s">
        <v>121</v>
      </c>
    </row>
    <row r="5" spans="2:17" x14ac:dyDescent="0.45">
      <c r="D5" s="42"/>
      <c r="O5" s="3" t="s">
        <v>38</v>
      </c>
    </row>
    <row r="7" spans="2:17" x14ac:dyDescent="0.45">
      <c r="Q7" s="46" t="s">
        <v>50</v>
      </c>
    </row>
    <row r="8" spans="2:17" x14ac:dyDescent="0.45">
      <c r="Q8" s="46" t="s">
        <v>119</v>
      </c>
    </row>
    <row r="10" spans="2:17" x14ac:dyDescent="0.45">
      <c r="Q10" s="45" t="s">
        <v>120</v>
      </c>
    </row>
    <row r="12" spans="2:17" x14ac:dyDescent="0.45">
      <c r="Q12" s="41"/>
    </row>
    <row r="13" spans="2:17" x14ac:dyDescent="0.45">
      <c r="O13" s="2" t="s">
        <v>48</v>
      </c>
    </row>
  </sheetData>
  <hyperlinks>
    <hyperlink ref="Q7" location="VLIELAND_HELGOLAND" display="VLIELAND - HELGOLAND" xr:uid="{1D1F2022-E533-4E53-BFEC-07ADFA601200}"/>
    <hyperlink ref="Q8" location="HELGOLAND_BRUNSBÜTTEL" display="HELGOLAND - BRUNSBÜTTEL" xr:uid="{8C288D15-DB55-4CFB-B986-86F0F8A36BEF}"/>
    <hyperlink ref="Q10" location="VLIELAND_BRUNSBÜTTEL" display="VLIELAND - BRUNSBÜTTEL" xr:uid="{3044E796-2D7A-45DF-B687-9FFBD1D710BB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31E7A-E9D1-4DEC-916A-330DBB950684}">
  <sheetPr>
    <tabColor theme="4"/>
    <pageSetUpPr fitToPage="1"/>
  </sheetPr>
  <dimension ref="A1:I66"/>
  <sheetViews>
    <sheetView showGridLines="0" workbookViewId="0">
      <pane ySplit="6" topLeftCell="A7" activePane="bottomLeft" state="frozen"/>
      <selection pane="bottomLeft" activeCell="A7" sqref="A7"/>
    </sheetView>
  </sheetViews>
  <sheetFormatPr defaultRowHeight="16" x14ac:dyDescent="0.45"/>
  <cols>
    <col min="1" max="1" width="2.796875" style="4" customWidth="1"/>
    <col min="2" max="2" width="3.296875" style="4" customWidth="1"/>
    <col min="3" max="4" width="30.796875" style="4" customWidth="1"/>
    <col min="5" max="8" width="15.69921875" style="4" customWidth="1"/>
    <col min="9" max="9" width="84.19921875" style="4" customWidth="1"/>
    <col min="10" max="16384" width="8.796875" style="4"/>
  </cols>
  <sheetData>
    <row r="1" spans="1:9" s="18" customFormat="1" x14ac:dyDescent="0.45"/>
    <row r="2" spans="1:9" s="18" customFormat="1" ht="17.5" x14ac:dyDescent="0.45">
      <c r="B2" s="19" t="s">
        <v>150</v>
      </c>
    </row>
    <row r="3" spans="1:9" s="18" customFormat="1" x14ac:dyDescent="0.45"/>
    <row r="4" spans="1:9" s="18" customFormat="1" ht="16.5" x14ac:dyDescent="0.45">
      <c r="B4" s="43" t="s">
        <v>49</v>
      </c>
    </row>
    <row r="5" spans="1:9" s="18" customFormat="1" ht="16.5" x14ac:dyDescent="0.45">
      <c r="B5" s="43" t="s">
        <v>122</v>
      </c>
    </row>
    <row r="6" spans="1:9" s="18" customFormat="1" ht="16.5" x14ac:dyDescent="0.45">
      <c r="B6" s="43"/>
    </row>
    <row r="8" spans="1:9" ht="17.5" x14ac:dyDescent="0.45">
      <c r="B8" s="11" t="s">
        <v>49</v>
      </c>
      <c r="D8" s="5"/>
      <c r="E8" s="6" t="s">
        <v>47</v>
      </c>
      <c r="F8" s="7"/>
    </row>
    <row r="10" spans="1:9" s="9" customFormat="1" x14ac:dyDescent="0.45">
      <c r="A10" s="8">
        <v>0</v>
      </c>
      <c r="B10" s="12"/>
      <c r="C10" s="12" t="s">
        <v>41</v>
      </c>
      <c r="D10" s="12" t="s">
        <v>42</v>
      </c>
      <c r="E10" s="12" t="s">
        <v>43</v>
      </c>
      <c r="F10" s="12" t="s">
        <v>12</v>
      </c>
      <c r="G10" s="12" t="s">
        <v>44</v>
      </c>
      <c r="H10" s="12" t="s">
        <v>36</v>
      </c>
      <c r="I10" s="12" t="s">
        <v>45</v>
      </c>
    </row>
    <row r="11" spans="1:9" ht="32" x14ac:dyDescent="0.45">
      <c r="B11" s="20">
        <v>1</v>
      </c>
      <c r="C11" s="20" t="s">
        <v>0</v>
      </c>
      <c r="D11" s="20" t="s">
        <v>13</v>
      </c>
      <c r="E11" s="21">
        <v>7</v>
      </c>
      <c r="F11" s="21">
        <v>5</v>
      </c>
      <c r="G11" s="22">
        <f t="shared" ref="G11:G33" si="0">IF(D11="","",E11/F11/24)</f>
        <v>5.8333333333333327E-2</v>
      </c>
      <c r="H11" s="23"/>
      <c r="I11" s="24" t="s">
        <v>39</v>
      </c>
    </row>
    <row r="12" spans="1:9" x14ac:dyDescent="0.45">
      <c r="B12" s="20">
        <f t="shared" ref="B12:B33" si="1">B11+1</f>
        <v>2</v>
      </c>
      <c r="C12" s="20" t="str">
        <f t="shared" ref="C12:C29" si="2">IF(D12="","",IF(OR(LEFT(D11,2)="BB",LEFT(D11,2)="SB"),MID(D11,5,LEN(D11)),D11))</f>
        <v>ZS 2A-Boei - (Rood) 6s</v>
      </c>
      <c r="D12" s="20" t="s">
        <v>40</v>
      </c>
      <c r="E12" s="21">
        <v>1.8</v>
      </c>
      <c r="F12" s="21">
        <v>5</v>
      </c>
      <c r="G12" s="22">
        <f t="shared" si="0"/>
        <v>1.4999999999999999E-2</v>
      </c>
      <c r="H12" s="23">
        <v>317</v>
      </c>
      <c r="I12" s="24" t="s">
        <v>35</v>
      </c>
    </row>
    <row r="13" spans="1:9" x14ac:dyDescent="0.45">
      <c r="B13" s="20">
        <f t="shared" si="1"/>
        <v>3</v>
      </c>
      <c r="C13" s="20" t="str">
        <f t="shared" si="2"/>
        <v>53°21'N - 5°56'E</v>
      </c>
      <c r="D13" s="20" t="s">
        <v>14</v>
      </c>
      <c r="E13" s="21">
        <v>5</v>
      </c>
      <c r="F13" s="21">
        <v>5</v>
      </c>
      <c r="G13" s="22">
        <f t="shared" si="0"/>
        <v>4.1666666666666664E-2</v>
      </c>
      <c r="H13" s="23">
        <v>49</v>
      </c>
      <c r="I13" s="24" t="s">
        <v>35</v>
      </c>
    </row>
    <row r="14" spans="1:9" x14ac:dyDescent="0.45">
      <c r="B14" s="20">
        <f t="shared" si="1"/>
        <v>4</v>
      </c>
      <c r="C14" s="20" t="str">
        <f t="shared" si="2"/>
        <v>TG-Boei - Q(9).15s</v>
      </c>
      <c r="D14" s="20" t="s">
        <v>15</v>
      </c>
      <c r="E14" s="21">
        <v>5</v>
      </c>
      <c r="F14" s="21">
        <v>5</v>
      </c>
      <c r="G14" s="22">
        <f t="shared" si="0"/>
        <v>4.1666666666666664E-2</v>
      </c>
      <c r="H14" s="23" t="s">
        <v>2</v>
      </c>
      <c r="I14" s="24" t="s">
        <v>3</v>
      </c>
    </row>
    <row r="15" spans="1:9" x14ac:dyDescent="0.45">
      <c r="B15" s="20">
        <f t="shared" si="1"/>
        <v>5</v>
      </c>
      <c r="C15" s="20" t="str">
        <f t="shared" si="2"/>
        <v>Stolzenfels-Boei - VQ(9).10s</v>
      </c>
      <c r="D15" s="20" t="s">
        <v>16</v>
      </c>
      <c r="E15" s="21">
        <v>7.3</v>
      </c>
      <c r="F15" s="21">
        <v>5</v>
      </c>
      <c r="G15" s="22">
        <f t="shared" si="0"/>
        <v>6.083333333333333E-2</v>
      </c>
      <c r="H15" s="23" t="s">
        <v>4</v>
      </c>
      <c r="I15" s="24" t="s">
        <v>3</v>
      </c>
    </row>
    <row r="16" spans="1:9" x14ac:dyDescent="0.45">
      <c r="B16" s="20">
        <f t="shared" si="1"/>
        <v>6</v>
      </c>
      <c r="C16" s="20" t="str">
        <f t="shared" si="2"/>
        <v>TS-Boei - VQ</v>
      </c>
      <c r="D16" s="20" t="s">
        <v>17</v>
      </c>
      <c r="E16" s="21">
        <v>7.6</v>
      </c>
      <c r="F16" s="21">
        <v>5</v>
      </c>
      <c r="G16" s="22">
        <f t="shared" si="0"/>
        <v>6.3333333333333339E-2</v>
      </c>
      <c r="H16" s="23" t="s">
        <v>5</v>
      </c>
      <c r="I16" s="24" t="s">
        <v>3</v>
      </c>
    </row>
    <row r="17" spans="2:9" x14ac:dyDescent="0.45">
      <c r="B17" s="20">
        <f t="shared" si="1"/>
        <v>7</v>
      </c>
      <c r="C17" s="20" t="str">
        <f t="shared" si="2"/>
        <v>BR-Boei - Q</v>
      </c>
      <c r="D17" s="20" t="s">
        <v>18</v>
      </c>
      <c r="E17" s="21">
        <v>6.6</v>
      </c>
      <c r="F17" s="21">
        <v>5</v>
      </c>
      <c r="G17" s="22">
        <f t="shared" si="0"/>
        <v>5.4999999999999993E-2</v>
      </c>
      <c r="H17" s="23" t="s">
        <v>6</v>
      </c>
      <c r="I17" s="24" t="s">
        <v>3</v>
      </c>
    </row>
    <row r="18" spans="2:9" x14ac:dyDescent="0.45">
      <c r="B18" s="20">
        <f t="shared" si="1"/>
        <v>8</v>
      </c>
      <c r="C18" s="20" t="str">
        <f t="shared" si="2"/>
        <v>AM-Boei - VQ</v>
      </c>
      <c r="D18" s="20" t="s">
        <v>19</v>
      </c>
      <c r="E18" s="21">
        <v>7.8</v>
      </c>
      <c r="F18" s="21">
        <v>5</v>
      </c>
      <c r="G18" s="22">
        <f t="shared" si="0"/>
        <v>6.5000000000000002E-2</v>
      </c>
      <c r="H18" s="23">
        <v>70</v>
      </c>
      <c r="I18" s="24" t="s">
        <v>3</v>
      </c>
    </row>
    <row r="19" spans="2:9" x14ac:dyDescent="0.45">
      <c r="B19" s="20">
        <f t="shared" si="1"/>
        <v>9</v>
      </c>
      <c r="C19" s="20" t="str">
        <f t="shared" si="2"/>
        <v>PEN 21-Baken - FL(4)Y.10s</v>
      </c>
      <c r="D19" s="20" t="s">
        <v>20</v>
      </c>
      <c r="E19" s="21">
        <v>8</v>
      </c>
      <c r="F19" s="21">
        <v>5</v>
      </c>
      <c r="G19" s="22">
        <f t="shared" si="0"/>
        <v>6.6666666666666666E-2</v>
      </c>
      <c r="H19" s="23">
        <v>77</v>
      </c>
      <c r="I19" s="24" t="s">
        <v>3</v>
      </c>
    </row>
    <row r="20" spans="2:9" x14ac:dyDescent="0.45">
      <c r="B20" s="20">
        <f t="shared" si="1"/>
        <v>10</v>
      </c>
      <c r="C20" s="20" t="str">
        <f t="shared" si="2"/>
        <v>A-KERK-Boei - VQ(9).10s</v>
      </c>
      <c r="D20" s="20" t="s">
        <v>21</v>
      </c>
      <c r="E20" s="21">
        <v>5</v>
      </c>
      <c r="F20" s="21">
        <v>5</v>
      </c>
      <c r="G20" s="22">
        <f t="shared" si="0"/>
        <v>4.1666666666666664E-2</v>
      </c>
      <c r="H20" s="23">
        <v>70</v>
      </c>
      <c r="I20" s="24" t="s">
        <v>7</v>
      </c>
    </row>
    <row r="21" spans="2:9" ht="32" x14ac:dyDescent="0.45">
      <c r="B21" s="20">
        <f t="shared" si="1"/>
        <v>11</v>
      </c>
      <c r="C21" s="20" t="str">
        <f t="shared" si="2"/>
        <v>Westerems-Boei - Iso.4s</v>
      </c>
      <c r="D21" s="20" t="s">
        <v>22</v>
      </c>
      <c r="E21" s="21">
        <v>5.8</v>
      </c>
      <c r="F21" s="21">
        <v>5</v>
      </c>
      <c r="G21" s="22">
        <f t="shared" si="0"/>
        <v>4.8333333333333332E-2</v>
      </c>
      <c r="H21" s="23">
        <v>70</v>
      </c>
      <c r="I21" s="24" t="s">
        <v>9</v>
      </c>
    </row>
    <row r="22" spans="2:9" x14ac:dyDescent="0.45">
      <c r="B22" s="20">
        <f t="shared" si="1"/>
        <v>12</v>
      </c>
      <c r="C22" s="20" t="str">
        <f t="shared" si="2"/>
        <v>Riffgat-Boei - Iso.8s</v>
      </c>
      <c r="D22" s="20" t="s">
        <v>23</v>
      </c>
      <c r="E22" s="21">
        <v>6.2</v>
      </c>
      <c r="F22" s="21">
        <v>5</v>
      </c>
      <c r="G22" s="22">
        <f t="shared" si="0"/>
        <v>5.1666666666666666E-2</v>
      </c>
      <c r="H22" s="23">
        <v>63</v>
      </c>
      <c r="I22" s="24" t="s">
        <v>3</v>
      </c>
    </row>
    <row r="23" spans="2:9" x14ac:dyDescent="0.45">
      <c r="B23" s="20">
        <f t="shared" si="1"/>
        <v>13</v>
      </c>
      <c r="C23" s="20" t="str">
        <f t="shared" si="2"/>
        <v>Osterems-Boei - Iso.4s</v>
      </c>
      <c r="D23" s="20" t="s">
        <v>24</v>
      </c>
      <c r="E23" s="21">
        <v>5.7</v>
      </c>
      <c r="F23" s="21">
        <v>5</v>
      </c>
      <c r="G23" s="22">
        <f t="shared" si="0"/>
        <v>4.7500000000000007E-2</v>
      </c>
      <c r="H23" s="23">
        <v>80</v>
      </c>
      <c r="I23" s="24" t="s">
        <v>3</v>
      </c>
    </row>
    <row r="24" spans="2:9" x14ac:dyDescent="0.45">
      <c r="B24" s="20">
        <f t="shared" si="1"/>
        <v>14</v>
      </c>
      <c r="C24" s="20" t="str">
        <f t="shared" si="2"/>
        <v>Juisteriff-N-Boei - Q</v>
      </c>
      <c r="D24" s="20" t="s">
        <v>25</v>
      </c>
      <c r="E24" s="21">
        <v>5.8</v>
      </c>
      <c r="F24" s="21">
        <v>5</v>
      </c>
      <c r="G24" s="22">
        <f t="shared" si="0"/>
        <v>4.8333333333333332E-2</v>
      </c>
      <c r="H24" s="23">
        <v>80</v>
      </c>
      <c r="I24" s="24" t="s">
        <v>3</v>
      </c>
    </row>
    <row r="25" spans="2:9" x14ac:dyDescent="0.45">
      <c r="B25" s="20">
        <f t="shared" si="1"/>
        <v>15</v>
      </c>
      <c r="C25" s="20" t="str">
        <f t="shared" si="2"/>
        <v>Juist-N-Boei - VQ</v>
      </c>
      <c r="D25" s="20" t="s">
        <v>26</v>
      </c>
      <c r="E25" s="21">
        <v>4</v>
      </c>
      <c r="F25" s="21">
        <v>5</v>
      </c>
      <c r="G25" s="22">
        <f t="shared" si="0"/>
        <v>3.3333333333333333E-2</v>
      </c>
      <c r="H25" s="23">
        <v>80</v>
      </c>
      <c r="I25" s="24" t="s">
        <v>3</v>
      </c>
    </row>
    <row r="26" spans="2:9" ht="32" x14ac:dyDescent="0.45">
      <c r="B26" s="20">
        <f t="shared" si="1"/>
        <v>16</v>
      </c>
      <c r="C26" s="20" t="str">
        <f t="shared" si="2"/>
        <v>Schluchter-Boei - Iso.8s</v>
      </c>
      <c r="D26" s="20" t="s">
        <v>27</v>
      </c>
      <c r="E26" s="21">
        <v>6.3</v>
      </c>
      <c r="F26" s="21">
        <v>5</v>
      </c>
      <c r="G26" s="22">
        <f t="shared" si="0"/>
        <v>5.2499999999999998E-2</v>
      </c>
      <c r="H26" s="23">
        <v>80</v>
      </c>
      <c r="I26" s="24" t="s">
        <v>8</v>
      </c>
    </row>
    <row r="27" spans="2:9" ht="32" x14ac:dyDescent="0.45">
      <c r="B27" s="20">
        <f t="shared" si="1"/>
        <v>17</v>
      </c>
      <c r="C27" s="20" t="str">
        <f t="shared" si="2"/>
        <v>Dovetief-Boei - Iso.4s</v>
      </c>
      <c r="D27" s="20" t="s">
        <v>29</v>
      </c>
      <c r="E27" s="21">
        <v>2.8</v>
      </c>
      <c r="F27" s="21">
        <v>5</v>
      </c>
      <c r="G27" s="22">
        <f t="shared" si="0"/>
        <v>2.3333333333333331E-2</v>
      </c>
      <c r="H27" s="23">
        <v>77</v>
      </c>
      <c r="I27" s="24" t="s">
        <v>8</v>
      </c>
    </row>
    <row r="28" spans="2:9" x14ac:dyDescent="0.45">
      <c r="B28" s="20">
        <f t="shared" si="1"/>
        <v>18</v>
      </c>
      <c r="C28" s="20" t="str">
        <f t="shared" si="2"/>
        <v>Norderney-Noord - Q</v>
      </c>
      <c r="D28" s="20" t="s">
        <v>28</v>
      </c>
      <c r="E28" s="21">
        <v>17</v>
      </c>
      <c r="F28" s="21">
        <v>5</v>
      </c>
      <c r="G28" s="22">
        <f t="shared" si="0"/>
        <v>0.14166666666666666</v>
      </c>
      <c r="H28" s="23">
        <v>68</v>
      </c>
      <c r="I28" s="24" t="s">
        <v>3</v>
      </c>
    </row>
    <row r="29" spans="2:9" x14ac:dyDescent="0.45">
      <c r="B29" s="20">
        <f t="shared" si="1"/>
        <v>19</v>
      </c>
      <c r="C29" s="20" t="str">
        <f t="shared" si="2"/>
        <v>1B/Jade1 - OC.G.4s</v>
      </c>
      <c r="D29" s="20" t="s">
        <v>30</v>
      </c>
      <c r="E29" s="21">
        <v>1.8</v>
      </c>
      <c r="F29" s="21">
        <v>5</v>
      </c>
      <c r="G29" s="22">
        <f t="shared" si="0"/>
        <v>1.4999999999999999E-2</v>
      </c>
      <c r="H29" s="23">
        <v>44</v>
      </c>
      <c r="I29" s="24" t="s">
        <v>3</v>
      </c>
    </row>
    <row r="30" spans="2:9" x14ac:dyDescent="0.45">
      <c r="B30" s="20">
        <f t="shared" si="1"/>
        <v>20</v>
      </c>
      <c r="C30" s="20" t="str">
        <f>IF(D30="","",IF(OR(LEFT(D29,2)="BB",LEFT(D29,2)="SB"),MID(D29,5,LEN(D29)),D29))</f>
        <v>2A-Boei - FL(2)R.9s</v>
      </c>
      <c r="D30" s="20" t="s">
        <v>31</v>
      </c>
      <c r="E30" s="21">
        <v>11.2</v>
      </c>
      <c r="F30" s="21">
        <v>5</v>
      </c>
      <c r="G30" s="22">
        <f t="shared" si="0"/>
        <v>9.3333333333333324E-2</v>
      </c>
      <c r="H30" s="23">
        <v>27</v>
      </c>
      <c r="I30" s="24" t="s">
        <v>3</v>
      </c>
    </row>
    <row r="31" spans="2:9" x14ac:dyDescent="0.45">
      <c r="B31" s="20">
        <f t="shared" si="1"/>
        <v>21</v>
      </c>
      <c r="C31" s="20" t="str">
        <f>IF(D31="","",IF(OR(LEFT(D30,2)="BB",LEFT(D30,2)="SB"),MID(D30,5,LEN(D30)),D30))</f>
        <v>E3-Boei - Iso.4s</v>
      </c>
      <c r="D31" s="20" t="s">
        <v>32</v>
      </c>
      <c r="E31" s="21">
        <v>5.4</v>
      </c>
      <c r="F31" s="21">
        <v>5</v>
      </c>
      <c r="G31" s="22">
        <f t="shared" si="0"/>
        <v>4.5000000000000005E-2</v>
      </c>
      <c r="H31" s="23">
        <v>353</v>
      </c>
      <c r="I31" s="24" t="s">
        <v>3</v>
      </c>
    </row>
    <row r="32" spans="2:9" x14ac:dyDescent="0.45">
      <c r="B32" s="20">
        <f t="shared" si="1"/>
        <v>22</v>
      </c>
      <c r="C32" s="20" t="str">
        <f>IF(D32="","",IF(OR(LEFT(D31,2)="BB",LEFT(D31,2)="SB"),MID(D31,5,LEN(D31)),D31))</f>
        <v>Helgoland-O-Boei - Q(3).10s</v>
      </c>
      <c r="D32" s="20" t="s">
        <v>33</v>
      </c>
      <c r="E32" s="21">
        <v>1.2</v>
      </c>
      <c r="F32" s="21">
        <v>5</v>
      </c>
      <c r="G32" s="22">
        <f t="shared" si="0"/>
        <v>0.01</v>
      </c>
      <c r="H32" s="23">
        <v>21</v>
      </c>
      <c r="I32" s="24" t="s">
        <v>3</v>
      </c>
    </row>
    <row r="33" spans="1:9" x14ac:dyDescent="0.45">
      <c r="B33" s="20">
        <f t="shared" si="1"/>
        <v>23</v>
      </c>
      <c r="C33" s="20" t="str">
        <f>IF(D33="","",IF(OR(LEFT(D32,2)="BB",LEFT(D32,2)="SB"),MID(D32,5,LEN(D32)),D32))</f>
        <v>6-Boei - Fl(2)R.9s</v>
      </c>
      <c r="D33" s="20" t="s">
        <v>34</v>
      </c>
      <c r="E33" s="21">
        <v>0.3</v>
      </c>
      <c r="F33" s="21">
        <v>5</v>
      </c>
      <c r="G33" s="22">
        <f t="shared" si="0"/>
        <v>2.5000000000000001E-3</v>
      </c>
      <c r="H33" s="23">
        <v>326</v>
      </c>
      <c r="I33" s="24" t="s">
        <v>11</v>
      </c>
    </row>
    <row r="34" spans="1:9" s="10" customFormat="1" x14ac:dyDescent="0.45">
      <c r="B34" s="13"/>
      <c r="C34" s="13" t="s">
        <v>46</v>
      </c>
      <c r="D34" s="13"/>
      <c r="E34" s="14">
        <f>SUM(E11:E33)</f>
        <v>134.6</v>
      </c>
      <c r="F34" s="14">
        <f>SUMPRODUCT(E11:E33,F11:F33)/E34</f>
        <v>5</v>
      </c>
      <c r="G34" s="15">
        <f>SUM(G11:G33)</f>
        <v>1.1216666666666666</v>
      </c>
      <c r="H34" s="16"/>
      <c r="I34" s="13"/>
    </row>
    <row r="36" spans="1:9" ht="17.5" x14ac:dyDescent="0.45">
      <c r="B36" s="11" t="s">
        <v>122</v>
      </c>
      <c r="D36" s="5"/>
      <c r="E36" s="6" t="s">
        <v>47</v>
      </c>
      <c r="F36" s="7"/>
    </row>
    <row r="38" spans="1:9" s="9" customFormat="1" x14ac:dyDescent="0.45">
      <c r="A38" s="8">
        <v>0</v>
      </c>
      <c r="B38" s="12"/>
      <c r="C38" s="12" t="s">
        <v>41</v>
      </c>
      <c r="D38" s="12" t="s">
        <v>42</v>
      </c>
      <c r="E38" s="12" t="s">
        <v>43</v>
      </c>
      <c r="F38" s="12" t="s">
        <v>12</v>
      </c>
      <c r="G38" s="12" t="s">
        <v>44</v>
      </c>
      <c r="H38" s="12" t="s">
        <v>36</v>
      </c>
      <c r="I38" s="12" t="s">
        <v>45</v>
      </c>
    </row>
    <row r="39" spans="1:9" x14ac:dyDescent="0.45">
      <c r="B39" s="20">
        <v>1</v>
      </c>
      <c r="C39" s="20" t="s">
        <v>10</v>
      </c>
      <c r="D39" s="20" t="s">
        <v>33</v>
      </c>
      <c r="E39" s="21">
        <v>5.5</v>
      </c>
      <c r="F39" s="21">
        <v>5.5</v>
      </c>
      <c r="G39" s="22">
        <f>IF(D39="","",E39/F39/24)</f>
        <v>4.1666666666666664E-2</v>
      </c>
      <c r="H39" s="23"/>
      <c r="I39" s="24"/>
    </row>
    <row r="40" spans="1:9" x14ac:dyDescent="0.45">
      <c r="B40" s="20">
        <f>B39+1</f>
        <v>2</v>
      </c>
      <c r="C40" s="20" t="str">
        <f>IF(D40="","",IF(OR(LEFT(D39,2)="BB",LEFT(D39,2)="SB"),MID(D39,5,LEN(D39)),D39))</f>
        <v>6-Boei - Fl(2)R.9s</v>
      </c>
      <c r="D40" s="20" t="s">
        <v>32</v>
      </c>
      <c r="E40" s="21">
        <v>1.2</v>
      </c>
      <c r="F40" s="21">
        <v>5.5</v>
      </c>
      <c r="G40" s="22">
        <f t="shared" ref="G39:G63" si="3">IF(D40="","",E40/F40/24)</f>
        <v>9.0909090909090905E-3</v>
      </c>
      <c r="H40" s="23">
        <v>201</v>
      </c>
      <c r="I40" s="24" t="s">
        <v>3</v>
      </c>
    </row>
    <row r="41" spans="1:9" x14ac:dyDescent="0.45">
      <c r="B41" s="20">
        <f>B40+1</f>
        <v>3</v>
      </c>
      <c r="C41" s="20" t="str">
        <f>IF(D41="","",IF(OR(LEFT(D40,2)="BB",LEFT(D40,2)="SB"),MID(D40,5,LEN(D40)),D40))</f>
        <v>Helgoland-O-Boei - Q(3).10s</v>
      </c>
      <c r="D41" s="20" t="s">
        <v>123</v>
      </c>
      <c r="E41" s="21">
        <v>13.4</v>
      </c>
      <c r="F41" s="21">
        <v>5.5</v>
      </c>
      <c r="G41" s="22">
        <f t="shared" si="3"/>
        <v>0.10151515151515152</v>
      </c>
      <c r="H41" s="23">
        <v>145</v>
      </c>
      <c r="I41" s="24" t="s">
        <v>3</v>
      </c>
    </row>
    <row r="42" spans="1:9" x14ac:dyDescent="0.45">
      <c r="B42" s="20">
        <f>B41+1</f>
        <v>4</v>
      </c>
      <c r="C42" s="20" t="str">
        <f>IF(D42="","",IF(OR(LEFT(D41,2)="BB",LEFT(D41,2)="SB"),MID(D41,5,LEN(D41)),D41))</f>
        <v>Westertill-N - Q</v>
      </c>
      <c r="D42" s="20" t="s">
        <v>124</v>
      </c>
      <c r="E42" s="21">
        <v>3</v>
      </c>
      <c r="F42" s="21">
        <v>5.5</v>
      </c>
      <c r="G42" s="22">
        <f t="shared" si="3"/>
        <v>2.2727272727272724E-2</v>
      </c>
      <c r="H42" s="23"/>
      <c r="I42" s="24" t="s">
        <v>1</v>
      </c>
    </row>
    <row r="43" spans="1:9" x14ac:dyDescent="0.45">
      <c r="B43" s="20">
        <f>B42+1</f>
        <v>5</v>
      </c>
      <c r="C43" s="20" t="str">
        <f>IF(D43="","",IF(OR(LEFT(D42,2)="BB",LEFT(D42,2)="SB"),MID(D42,5,LEN(D42)),D42))</f>
        <v>Scharhörnriff-N - Q</v>
      </c>
      <c r="D43" s="20" t="s">
        <v>125</v>
      </c>
      <c r="E43" s="21">
        <v>1</v>
      </c>
      <c r="F43" s="21">
        <v>5.5</v>
      </c>
      <c r="G43" s="22">
        <f t="shared" si="3"/>
        <v>7.575757575757576E-3</v>
      </c>
      <c r="H43" s="23"/>
      <c r="I43" s="24" t="s">
        <v>1</v>
      </c>
    </row>
    <row r="44" spans="1:9" x14ac:dyDescent="0.45">
      <c r="B44" s="20">
        <f t="shared" ref="B44:B63" si="4">B43+1</f>
        <v>6</v>
      </c>
      <c r="C44" s="20" t="str">
        <f t="shared" ref="C44:C63" si="5">IF(D44="","",IF(OR(LEFT(D43,2)="BB",LEFT(D43,2)="SB"),MID(D43,5,LEN(D43)),D43))</f>
        <v>1 (Groen) - Q.G</v>
      </c>
      <c r="D44" s="20" t="s">
        <v>126</v>
      </c>
      <c r="E44" s="21">
        <v>1.8</v>
      </c>
      <c r="F44" s="21">
        <v>5.5</v>
      </c>
      <c r="G44" s="22">
        <f t="shared" si="3"/>
        <v>1.3636363636363636E-2</v>
      </c>
      <c r="H44" s="23"/>
      <c r="I44" s="24" t="s">
        <v>1</v>
      </c>
    </row>
    <row r="45" spans="1:9" x14ac:dyDescent="0.45">
      <c r="B45" s="20">
        <f t="shared" si="4"/>
        <v>7</v>
      </c>
      <c r="C45" s="20" t="str">
        <f t="shared" si="5"/>
        <v>3 (Groen) - Fl.G.4s</v>
      </c>
      <c r="D45" s="20" t="s">
        <v>127</v>
      </c>
      <c r="E45" s="21">
        <v>1.5</v>
      </c>
      <c r="F45" s="21">
        <v>5.5</v>
      </c>
      <c r="G45" s="22">
        <f t="shared" si="3"/>
        <v>1.1363636363636362E-2</v>
      </c>
      <c r="H45" s="23"/>
      <c r="I45" s="24" t="s">
        <v>1</v>
      </c>
    </row>
    <row r="46" spans="1:9" x14ac:dyDescent="0.45">
      <c r="B46" s="20">
        <f t="shared" si="4"/>
        <v>8</v>
      </c>
      <c r="C46" s="20" t="str">
        <f t="shared" si="5"/>
        <v>5 (Groen) - Q.G</v>
      </c>
      <c r="D46" s="20" t="s">
        <v>128</v>
      </c>
      <c r="E46" s="21">
        <v>1.8</v>
      </c>
      <c r="F46" s="21">
        <v>5.5</v>
      </c>
      <c r="G46" s="22">
        <f t="shared" si="3"/>
        <v>1.3636363636363636E-2</v>
      </c>
      <c r="H46" s="23"/>
      <c r="I46" s="24" t="s">
        <v>1</v>
      </c>
    </row>
    <row r="47" spans="1:9" x14ac:dyDescent="0.45">
      <c r="B47" s="20">
        <f t="shared" si="4"/>
        <v>9</v>
      </c>
      <c r="C47" s="20" t="str">
        <f t="shared" si="5"/>
        <v>7 (Groen) - Fl.G.4s</v>
      </c>
      <c r="D47" s="20" t="s">
        <v>129</v>
      </c>
      <c r="E47" s="21">
        <v>1.5</v>
      </c>
      <c r="F47" s="21">
        <v>5.5</v>
      </c>
      <c r="G47" s="22">
        <f t="shared" si="3"/>
        <v>1.1363636363636362E-2</v>
      </c>
      <c r="H47" s="23"/>
      <c r="I47" s="24" t="s">
        <v>1</v>
      </c>
    </row>
    <row r="48" spans="1:9" x14ac:dyDescent="0.45">
      <c r="B48" s="20">
        <f t="shared" si="4"/>
        <v>10</v>
      </c>
      <c r="C48" s="20" t="str">
        <f t="shared" si="5"/>
        <v>9 (Groen) - OC(2).G.9s</v>
      </c>
      <c r="D48" s="20" t="s">
        <v>130</v>
      </c>
      <c r="E48" s="21">
        <v>1.3</v>
      </c>
      <c r="F48" s="21">
        <v>5.5</v>
      </c>
      <c r="G48" s="22">
        <f t="shared" si="3"/>
        <v>9.8484848484848477E-3</v>
      </c>
      <c r="H48" s="23"/>
      <c r="I48" s="24" t="s">
        <v>1</v>
      </c>
    </row>
    <row r="49" spans="2:9" x14ac:dyDescent="0.45">
      <c r="B49" s="20">
        <f t="shared" si="4"/>
        <v>11</v>
      </c>
      <c r="C49" s="20" t="str">
        <f t="shared" si="5"/>
        <v>11 (Groen) - Fl.G.4s</v>
      </c>
      <c r="D49" s="20" t="s">
        <v>131</v>
      </c>
      <c r="E49" s="21">
        <v>1.3</v>
      </c>
      <c r="F49" s="21">
        <v>5.5</v>
      </c>
      <c r="G49" s="22">
        <f t="shared" si="3"/>
        <v>9.8484848484848477E-3</v>
      </c>
      <c r="H49" s="23"/>
      <c r="I49" s="24" t="s">
        <v>1</v>
      </c>
    </row>
    <row r="50" spans="2:9" x14ac:dyDescent="0.45">
      <c r="B50" s="20">
        <f t="shared" si="4"/>
        <v>12</v>
      </c>
      <c r="C50" s="20" t="str">
        <f t="shared" si="5"/>
        <v>13 (Groen) - Fl(2).G.5s</v>
      </c>
      <c r="D50" s="20" t="s">
        <v>132</v>
      </c>
      <c r="E50" s="21">
        <v>1.6</v>
      </c>
      <c r="F50" s="21">
        <v>5.5</v>
      </c>
      <c r="G50" s="22">
        <f t="shared" si="3"/>
        <v>1.2121212121212123E-2</v>
      </c>
      <c r="H50" s="23"/>
      <c r="I50" s="24" t="s">
        <v>1</v>
      </c>
    </row>
    <row r="51" spans="2:9" x14ac:dyDescent="0.45">
      <c r="B51" s="20">
        <f t="shared" si="4"/>
        <v>13</v>
      </c>
      <c r="C51" s="20" t="str">
        <f t="shared" si="5"/>
        <v>15 (Groen) - OC(2).G.9s</v>
      </c>
      <c r="D51" s="20" t="s">
        <v>133</v>
      </c>
      <c r="E51" s="21">
        <v>1</v>
      </c>
      <c r="F51" s="21">
        <v>5.5</v>
      </c>
      <c r="G51" s="22">
        <f t="shared" si="3"/>
        <v>7.575757575757576E-3</v>
      </c>
      <c r="H51" s="23"/>
      <c r="I51" s="24" t="s">
        <v>1</v>
      </c>
    </row>
    <row r="52" spans="2:9" x14ac:dyDescent="0.45">
      <c r="B52" s="20">
        <f t="shared" si="4"/>
        <v>14</v>
      </c>
      <c r="C52" s="20" t="str">
        <f t="shared" si="5"/>
        <v>17 (Groen) - Fl.G.4s</v>
      </c>
      <c r="D52" s="20" t="s">
        <v>134</v>
      </c>
      <c r="E52" s="21">
        <v>1</v>
      </c>
      <c r="F52" s="21">
        <v>5.5</v>
      </c>
      <c r="G52" s="22">
        <f t="shared" si="3"/>
        <v>7.575757575757576E-3</v>
      </c>
      <c r="H52" s="23"/>
      <c r="I52" s="24" t="s">
        <v>1</v>
      </c>
    </row>
    <row r="53" spans="2:9" x14ac:dyDescent="0.45">
      <c r="B53" s="20">
        <f t="shared" si="4"/>
        <v>15</v>
      </c>
      <c r="C53" s="20" t="str">
        <f t="shared" si="5"/>
        <v>19 (Groen) - Q.G</v>
      </c>
      <c r="D53" s="20" t="s">
        <v>135</v>
      </c>
      <c r="E53" s="21">
        <v>1</v>
      </c>
      <c r="F53" s="21">
        <v>5.5</v>
      </c>
      <c r="G53" s="22">
        <f t="shared" si="3"/>
        <v>7.575757575757576E-3</v>
      </c>
      <c r="H53" s="23"/>
      <c r="I53" s="24" t="s">
        <v>1</v>
      </c>
    </row>
    <row r="54" spans="2:9" x14ac:dyDescent="0.45">
      <c r="B54" s="20">
        <f t="shared" si="4"/>
        <v>16</v>
      </c>
      <c r="C54" s="20" t="str">
        <f t="shared" si="5"/>
        <v>21 (Groen) - Fl.G.4s</v>
      </c>
      <c r="D54" s="20" t="s">
        <v>136</v>
      </c>
      <c r="E54" s="21">
        <v>1</v>
      </c>
      <c r="F54" s="21">
        <v>5.5</v>
      </c>
      <c r="G54" s="22">
        <f t="shared" si="3"/>
        <v>7.575757575757576E-3</v>
      </c>
      <c r="H54" s="23"/>
      <c r="I54" s="24" t="s">
        <v>1</v>
      </c>
    </row>
    <row r="55" spans="2:9" x14ac:dyDescent="0.45">
      <c r="B55" s="20">
        <f t="shared" si="4"/>
        <v>17</v>
      </c>
      <c r="C55" s="20" t="str">
        <f t="shared" si="5"/>
        <v>23(Groen) - OC(2).G.9s</v>
      </c>
      <c r="D55" s="20" t="s">
        <v>137</v>
      </c>
      <c r="E55" s="21">
        <v>1</v>
      </c>
      <c r="F55" s="21">
        <v>5.5</v>
      </c>
      <c r="G55" s="22">
        <f t="shared" si="3"/>
        <v>7.575757575757576E-3</v>
      </c>
      <c r="H55" s="23"/>
      <c r="I55" s="24" t="s">
        <v>1</v>
      </c>
    </row>
    <row r="56" spans="2:9" x14ac:dyDescent="0.45">
      <c r="B56" s="20">
        <f t="shared" si="4"/>
        <v>18</v>
      </c>
      <c r="C56" s="20" t="str">
        <f t="shared" si="5"/>
        <v>25 (Groen) - Q.G</v>
      </c>
      <c r="D56" s="20" t="s">
        <v>138</v>
      </c>
      <c r="E56" s="21">
        <v>1</v>
      </c>
      <c r="F56" s="21">
        <v>5.5</v>
      </c>
      <c r="G56" s="22">
        <f t="shared" si="3"/>
        <v>7.575757575757576E-3</v>
      </c>
      <c r="H56" s="23"/>
      <c r="I56" s="24" t="s">
        <v>1</v>
      </c>
    </row>
    <row r="57" spans="2:9" x14ac:dyDescent="0.45">
      <c r="B57" s="20">
        <f t="shared" si="4"/>
        <v>19</v>
      </c>
      <c r="C57" s="20" t="str">
        <f t="shared" si="5"/>
        <v>27 (Groen) - Fl.G.4s</v>
      </c>
      <c r="D57" s="20" t="s">
        <v>139</v>
      </c>
      <c r="E57" s="21">
        <v>1.4</v>
      </c>
      <c r="F57" s="21">
        <v>5.5</v>
      </c>
      <c r="G57" s="22">
        <f t="shared" si="3"/>
        <v>1.0606060606060605E-2</v>
      </c>
      <c r="H57" s="23"/>
      <c r="I57" s="24" t="s">
        <v>1</v>
      </c>
    </row>
    <row r="58" spans="2:9" x14ac:dyDescent="0.45">
      <c r="B58" s="20">
        <f t="shared" si="4"/>
        <v>20</v>
      </c>
      <c r="C58" s="20" t="str">
        <f t="shared" si="5"/>
        <v>29 (Groen) - OC(2).G.9s</v>
      </c>
      <c r="D58" s="20" t="s">
        <v>82</v>
      </c>
      <c r="E58" s="21">
        <v>1.3</v>
      </c>
      <c r="F58" s="21">
        <v>5.5</v>
      </c>
      <c r="G58" s="22">
        <f t="shared" si="3"/>
        <v>9.8484848484848477E-3</v>
      </c>
      <c r="H58" s="23"/>
      <c r="I58" s="24" t="s">
        <v>1</v>
      </c>
    </row>
    <row r="59" spans="2:9" x14ac:dyDescent="0.45">
      <c r="B59" s="20">
        <f t="shared" si="4"/>
        <v>21</v>
      </c>
      <c r="C59" s="20" t="str">
        <f t="shared" si="5"/>
        <v>31 (Groen) - Fl.G.4s</v>
      </c>
      <c r="D59" s="20" t="s">
        <v>140</v>
      </c>
      <c r="E59" s="21">
        <v>1.1000000000000001</v>
      </c>
      <c r="F59" s="21">
        <v>5.5</v>
      </c>
      <c r="G59" s="22">
        <f t="shared" si="3"/>
        <v>8.3333333333333332E-3</v>
      </c>
      <c r="H59" s="23"/>
      <c r="I59" s="24" t="s">
        <v>107</v>
      </c>
    </row>
    <row r="60" spans="2:9" x14ac:dyDescent="0.45">
      <c r="B60" s="20">
        <f t="shared" si="4"/>
        <v>22</v>
      </c>
      <c r="C60" s="20" t="str">
        <f t="shared" si="5"/>
        <v>31A (Groen) - Q.G</v>
      </c>
      <c r="D60" s="20" t="s">
        <v>141</v>
      </c>
      <c r="E60" s="21">
        <v>2.2999999999999998</v>
      </c>
      <c r="F60" s="21">
        <v>5.5</v>
      </c>
      <c r="G60" s="22">
        <f t="shared" si="3"/>
        <v>1.7424242424242422E-2</v>
      </c>
      <c r="H60" s="23"/>
      <c r="I60" s="24" t="s">
        <v>1</v>
      </c>
    </row>
    <row r="61" spans="2:9" x14ac:dyDescent="0.45">
      <c r="B61" s="20">
        <f t="shared" si="4"/>
        <v>23</v>
      </c>
      <c r="C61" s="20" t="str">
        <f t="shared" si="5"/>
        <v>33 (Groen) - Fl.G.4s</v>
      </c>
      <c r="D61" s="20" t="s">
        <v>142</v>
      </c>
      <c r="E61" s="21">
        <v>12</v>
      </c>
      <c r="F61" s="21">
        <v>5.5</v>
      </c>
      <c r="G61" s="22">
        <f t="shared" si="3"/>
        <v>9.0909090909090898E-2</v>
      </c>
      <c r="H61" s="23"/>
      <c r="I61" s="24" t="s">
        <v>1</v>
      </c>
    </row>
    <row r="62" spans="2:9" x14ac:dyDescent="0.45">
      <c r="B62" s="20">
        <f t="shared" si="4"/>
        <v>24</v>
      </c>
      <c r="C62" s="20" t="str">
        <f t="shared" si="5"/>
        <v>55A (Groen) - Fl.G.4s</v>
      </c>
      <c r="D62" s="20" t="s">
        <v>143</v>
      </c>
      <c r="E62" s="21">
        <v>1.1000000000000001</v>
      </c>
      <c r="F62" s="21">
        <v>5.5</v>
      </c>
      <c r="G62" s="22">
        <f t="shared" si="3"/>
        <v>8.3333333333333332E-3</v>
      </c>
      <c r="H62" s="23"/>
      <c r="I62" s="24" t="s">
        <v>1</v>
      </c>
    </row>
    <row r="63" spans="2:9" ht="32" x14ac:dyDescent="0.45">
      <c r="B63" s="20">
        <f t="shared" si="4"/>
        <v>25</v>
      </c>
      <c r="C63" s="20" t="str">
        <f t="shared" si="5"/>
        <v>57 (Groen) - Q.G</v>
      </c>
      <c r="D63" s="20" t="s">
        <v>144</v>
      </c>
      <c r="E63" s="21">
        <v>1</v>
      </c>
      <c r="F63" s="21">
        <v>5.5</v>
      </c>
      <c r="G63" s="22">
        <f t="shared" si="3"/>
        <v>7.575757575757576E-3</v>
      </c>
      <c r="H63" s="23"/>
      <c r="I63" s="24" t="s">
        <v>145</v>
      </c>
    </row>
    <row r="64" spans="2:9" s="10" customFormat="1" x14ac:dyDescent="0.45">
      <c r="B64" s="13"/>
      <c r="C64" s="13" t="s">
        <v>46</v>
      </c>
      <c r="D64" s="13"/>
      <c r="E64" s="14">
        <f>SUM(E39:E63)</f>
        <v>61.099999999999994</v>
      </c>
      <c r="F64" s="14">
        <f>SUMPRODUCT(E39:E63,F39:F63)/E64</f>
        <v>5.5000000000000018</v>
      </c>
      <c r="G64" s="15">
        <f>SUM(G39:G63)</f>
        <v>0.46287878787878783</v>
      </c>
      <c r="H64" s="16"/>
      <c r="I64" s="13"/>
    </row>
    <row r="66" spans="2:2" x14ac:dyDescent="0.45">
      <c r="B66" s="17" t="s">
        <v>37</v>
      </c>
    </row>
  </sheetData>
  <conditionalFormatting sqref="D11:D33">
    <cfRule type="expression" dxfId="51" priority="35">
      <formula>LEFT(D11,2)="SB"</formula>
    </cfRule>
    <cfRule type="expression" dxfId="50" priority="36">
      <formula>LEFT(D11,2)="BB"</formula>
    </cfRule>
  </conditionalFormatting>
  <conditionalFormatting sqref="D39:D63">
    <cfRule type="expression" dxfId="49" priority="9">
      <formula>LEFT(D39,2)="SB"</formula>
    </cfRule>
    <cfRule type="expression" dxfId="48" priority="10">
      <formula>LEFT(D39,2)="BB"</formula>
    </cfRule>
  </conditionalFormatting>
  <hyperlinks>
    <hyperlink ref="B5" location="HELGOLAND_THYBORØN" display="VAARPLAN HELGOLAND - THYBORØN" xr:uid="{A3AA517B-00D9-4224-A9C1-0401730874BA}"/>
    <hyperlink ref="B4" location="VLIELAND_HELGOLAND" display="VAARPLAN VLIELAND - HELGOLAND" xr:uid="{9903BCB8-2006-48C3-94D3-043EA2070E4C}"/>
  </hyperlinks>
  <pageMargins left="0.7" right="0.7" top="0.75" bottom="0.75" header="0.3" footer="0.3"/>
  <pageSetup paperSize="9" scale="68" fitToHeight="0" orientation="landscape" r:id="rId1"/>
  <rowBreaks count="1" manualBreakCount="1">
    <brk id="35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66367-7DEB-4168-86FB-8832C38FF6FE}">
  <sheetPr>
    <tabColor theme="5"/>
    <pageSetUpPr fitToPage="1"/>
  </sheetPr>
  <dimension ref="A1:I57"/>
  <sheetViews>
    <sheetView showGridLines="0" workbookViewId="0">
      <pane ySplit="6" topLeftCell="A7" activePane="bottomLeft" state="frozen"/>
      <selection pane="bottomLeft" activeCell="A7" sqref="A7"/>
    </sheetView>
  </sheetViews>
  <sheetFormatPr defaultRowHeight="16" x14ac:dyDescent="0.45"/>
  <cols>
    <col min="1" max="1" width="2.796875" style="4" customWidth="1"/>
    <col min="2" max="2" width="3.296875" style="4" customWidth="1"/>
    <col min="3" max="4" width="30.796875" style="4" customWidth="1"/>
    <col min="5" max="8" width="15.69921875" style="4" customWidth="1"/>
    <col min="9" max="9" width="84.19921875" style="4" customWidth="1"/>
    <col min="10" max="16384" width="8.796875" style="4"/>
  </cols>
  <sheetData>
    <row r="1" spans="1:9" s="37" customFormat="1" x14ac:dyDescent="0.45"/>
    <row r="2" spans="1:9" s="37" customFormat="1" ht="17.5" x14ac:dyDescent="0.45">
      <c r="B2" s="25" t="s">
        <v>149</v>
      </c>
    </row>
    <row r="3" spans="1:9" s="37" customFormat="1" x14ac:dyDescent="0.45"/>
    <row r="4" spans="1:9" s="37" customFormat="1" x14ac:dyDescent="0.45">
      <c r="B4" s="39" t="s">
        <v>146</v>
      </c>
    </row>
    <row r="5" spans="1:9" s="37" customFormat="1" x14ac:dyDescent="0.45">
      <c r="B5" s="39"/>
    </row>
    <row r="6" spans="1:9" s="37" customFormat="1" x14ac:dyDescent="0.45">
      <c r="B6" s="39"/>
    </row>
    <row r="8" spans="1:9" ht="17.5" x14ac:dyDescent="0.45">
      <c r="B8" s="26" t="s">
        <v>146</v>
      </c>
      <c r="D8" s="5"/>
      <c r="E8" s="6" t="s">
        <v>47</v>
      </c>
      <c r="F8" s="7"/>
    </row>
    <row r="10" spans="1:9" s="9" customFormat="1" x14ac:dyDescent="0.45">
      <c r="A10" s="8">
        <v>0</v>
      </c>
      <c r="B10" s="27"/>
      <c r="C10" s="27" t="s">
        <v>41</v>
      </c>
      <c r="D10" s="27" t="s">
        <v>42</v>
      </c>
      <c r="E10" s="27" t="s">
        <v>43</v>
      </c>
      <c r="F10" s="27" t="s">
        <v>12</v>
      </c>
      <c r="G10" s="27" t="s">
        <v>44</v>
      </c>
      <c r="H10" s="27" t="s">
        <v>36</v>
      </c>
      <c r="I10" s="27" t="s">
        <v>45</v>
      </c>
    </row>
    <row r="11" spans="1:9" ht="32" x14ac:dyDescent="0.45">
      <c r="B11" s="32">
        <v>1</v>
      </c>
      <c r="C11" s="32" t="s">
        <v>0</v>
      </c>
      <c r="D11" s="32" t="s">
        <v>13</v>
      </c>
      <c r="E11" s="33">
        <v>7</v>
      </c>
      <c r="F11" s="33">
        <v>5.5</v>
      </c>
      <c r="G11" s="34">
        <f t="shared" ref="G11:G54" si="0">IF(D11="","",E11/F11/24)</f>
        <v>5.3030303030303032E-2</v>
      </c>
      <c r="H11" s="35"/>
      <c r="I11" s="36" t="s">
        <v>109</v>
      </c>
    </row>
    <row r="12" spans="1:9" x14ac:dyDescent="0.45">
      <c r="B12" s="32">
        <f t="shared" ref="B12:B54" si="1">B11+1</f>
        <v>2</v>
      </c>
      <c r="C12" s="32" t="str">
        <f>IF(D12="","",IF(OR(LEFT(D11,2)="BB",LEFT(D11,2)="SB"),MID(D11,5,LEN(D11)),D11))</f>
        <v>ZS 2A-Boei - (Rood) 6s</v>
      </c>
      <c r="D12" s="32" t="s">
        <v>40</v>
      </c>
      <c r="E12" s="33">
        <v>1.8</v>
      </c>
      <c r="F12" s="33">
        <v>5.5</v>
      </c>
      <c r="G12" s="34">
        <f t="shared" si="0"/>
        <v>1.3636363636363636E-2</v>
      </c>
      <c r="H12" s="35">
        <v>317</v>
      </c>
      <c r="I12" s="36" t="s">
        <v>35</v>
      </c>
    </row>
    <row r="13" spans="1:9" x14ac:dyDescent="0.45">
      <c r="B13" s="32">
        <f t="shared" si="1"/>
        <v>3</v>
      </c>
      <c r="C13" s="32" t="str">
        <f t="shared" ref="C13:C54" si="2">IF(D13="","",IF(OR(LEFT(D12,2)="BB",LEFT(D12,2)="SB"),MID(D12,5,LEN(D12)),D12))</f>
        <v>53°21'N - 5°56'E</v>
      </c>
      <c r="D13" s="32" t="s">
        <v>14</v>
      </c>
      <c r="E13" s="33">
        <v>5</v>
      </c>
      <c r="F13" s="33">
        <v>5.5</v>
      </c>
      <c r="G13" s="34">
        <f t="shared" si="0"/>
        <v>3.787878787878788E-2</v>
      </c>
      <c r="H13" s="35">
        <v>49</v>
      </c>
      <c r="I13" s="36" t="s">
        <v>35</v>
      </c>
    </row>
    <row r="14" spans="1:9" x14ac:dyDescent="0.45">
      <c r="B14" s="32">
        <f t="shared" si="1"/>
        <v>4</v>
      </c>
      <c r="C14" s="32" t="str">
        <f t="shared" si="2"/>
        <v>TG-Boei - Q(9).15s</v>
      </c>
      <c r="D14" s="32" t="s">
        <v>15</v>
      </c>
      <c r="E14" s="33">
        <v>5</v>
      </c>
      <c r="F14" s="33">
        <v>5.5</v>
      </c>
      <c r="G14" s="34">
        <f t="shared" si="0"/>
        <v>3.787878787878788E-2</v>
      </c>
      <c r="H14" s="35" t="s">
        <v>2</v>
      </c>
      <c r="I14" s="36" t="s">
        <v>3</v>
      </c>
    </row>
    <row r="15" spans="1:9" x14ac:dyDescent="0.45">
      <c r="B15" s="32">
        <f t="shared" si="1"/>
        <v>5</v>
      </c>
      <c r="C15" s="32" t="str">
        <f t="shared" si="2"/>
        <v>Stolzenfels-Boei - VQ(9).10s</v>
      </c>
      <c r="D15" s="32" t="s">
        <v>16</v>
      </c>
      <c r="E15" s="33">
        <v>7.3</v>
      </c>
      <c r="F15" s="33">
        <v>5.5</v>
      </c>
      <c r="G15" s="34">
        <f t="shared" si="0"/>
        <v>5.5303030303030298E-2</v>
      </c>
      <c r="H15" s="35" t="s">
        <v>4</v>
      </c>
      <c r="I15" s="36" t="s">
        <v>3</v>
      </c>
    </row>
    <row r="16" spans="1:9" x14ac:dyDescent="0.45">
      <c r="B16" s="32">
        <f t="shared" si="1"/>
        <v>6</v>
      </c>
      <c r="C16" s="32" t="str">
        <f t="shared" si="2"/>
        <v>TS-Boei - VQ</v>
      </c>
      <c r="D16" s="32" t="s">
        <v>17</v>
      </c>
      <c r="E16" s="33">
        <v>7.6</v>
      </c>
      <c r="F16" s="33">
        <v>5.5</v>
      </c>
      <c r="G16" s="34">
        <f t="shared" si="0"/>
        <v>5.7575757575757579E-2</v>
      </c>
      <c r="H16" s="35" t="s">
        <v>5</v>
      </c>
      <c r="I16" s="36" t="s">
        <v>3</v>
      </c>
    </row>
    <row r="17" spans="2:9" x14ac:dyDescent="0.45">
      <c r="B17" s="32">
        <f t="shared" si="1"/>
        <v>7</v>
      </c>
      <c r="C17" s="32" t="str">
        <f t="shared" si="2"/>
        <v>BR-Boei - Q</v>
      </c>
      <c r="D17" s="32" t="s">
        <v>18</v>
      </c>
      <c r="E17" s="33">
        <v>6.6</v>
      </c>
      <c r="F17" s="33">
        <v>5.5</v>
      </c>
      <c r="G17" s="34">
        <f t="shared" si="0"/>
        <v>4.9999999999999996E-2</v>
      </c>
      <c r="H17" s="35" t="s">
        <v>6</v>
      </c>
      <c r="I17" s="36" t="s">
        <v>3</v>
      </c>
    </row>
    <row r="18" spans="2:9" x14ac:dyDescent="0.45">
      <c r="B18" s="32">
        <f t="shared" si="1"/>
        <v>8</v>
      </c>
      <c r="C18" s="32" t="str">
        <f t="shared" si="2"/>
        <v>AM-Boei - VQ</v>
      </c>
      <c r="D18" s="32" t="s">
        <v>19</v>
      </c>
      <c r="E18" s="33">
        <v>7.8</v>
      </c>
      <c r="F18" s="33">
        <v>5.5</v>
      </c>
      <c r="G18" s="34">
        <f t="shared" si="0"/>
        <v>5.909090909090909E-2</v>
      </c>
      <c r="H18" s="35">
        <v>70</v>
      </c>
      <c r="I18" s="36" t="s">
        <v>3</v>
      </c>
    </row>
    <row r="19" spans="2:9" x14ac:dyDescent="0.45">
      <c r="B19" s="32">
        <f t="shared" si="1"/>
        <v>9</v>
      </c>
      <c r="C19" s="32" t="str">
        <f t="shared" si="2"/>
        <v>PEN 21-Baken - FL(4)Y.10s</v>
      </c>
      <c r="D19" s="32" t="s">
        <v>20</v>
      </c>
      <c r="E19" s="33">
        <v>8</v>
      </c>
      <c r="F19" s="33">
        <v>5.5</v>
      </c>
      <c r="G19" s="34">
        <f t="shared" si="0"/>
        <v>6.0606060606060608E-2</v>
      </c>
      <c r="H19" s="35">
        <v>77</v>
      </c>
      <c r="I19" s="36" t="s">
        <v>3</v>
      </c>
    </row>
    <row r="20" spans="2:9" x14ac:dyDescent="0.45">
      <c r="B20" s="32">
        <f t="shared" si="1"/>
        <v>10</v>
      </c>
      <c r="C20" s="32" t="str">
        <f t="shared" si="2"/>
        <v>A-KERK-Boei - VQ(9).10s</v>
      </c>
      <c r="D20" s="32" t="s">
        <v>21</v>
      </c>
      <c r="E20" s="33">
        <v>5</v>
      </c>
      <c r="F20" s="33">
        <v>5.5</v>
      </c>
      <c r="G20" s="34">
        <f t="shared" si="0"/>
        <v>3.787878787878788E-2</v>
      </c>
      <c r="H20" s="35">
        <v>70</v>
      </c>
      <c r="I20" s="36" t="s">
        <v>7</v>
      </c>
    </row>
    <row r="21" spans="2:9" ht="32" x14ac:dyDescent="0.45">
      <c r="B21" s="32">
        <f t="shared" si="1"/>
        <v>11</v>
      </c>
      <c r="C21" s="32" t="str">
        <f t="shared" si="2"/>
        <v>Westerems-Boei - Iso.4s</v>
      </c>
      <c r="D21" s="32" t="s">
        <v>22</v>
      </c>
      <c r="E21" s="33">
        <v>5.8</v>
      </c>
      <c r="F21" s="33">
        <v>5.5</v>
      </c>
      <c r="G21" s="34">
        <f t="shared" si="0"/>
        <v>4.3939393939393938E-2</v>
      </c>
      <c r="H21" s="35">
        <v>70</v>
      </c>
      <c r="I21" s="36" t="s">
        <v>9</v>
      </c>
    </row>
    <row r="22" spans="2:9" x14ac:dyDescent="0.45">
      <c r="B22" s="32">
        <f t="shared" si="1"/>
        <v>12</v>
      </c>
      <c r="C22" s="32" t="str">
        <f t="shared" si="2"/>
        <v>Riffgat-Boei - Iso.8s</v>
      </c>
      <c r="D22" s="32" t="s">
        <v>23</v>
      </c>
      <c r="E22" s="33">
        <v>6.2</v>
      </c>
      <c r="F22" s="33">
        <v>5.5</v>
      </c>
      <c r="G22" s="34">
        <f t="shared" si="0"/>
        <v>4.6969696969696967E-2</v>
      </c>
      <c r="H22" s="35">
        <v>63</v>
      </c>
      <c r="I22" s="36" t="s">
        <v>3</v>
      </c>
    </row>
    <row r="23" spans="2:9" x14ac:dyDescent="0.45">
      <c r="B23" s="32">
        <f t="shared" si="1"/>
        <v>13</v>
      </c>
      <c r="C23" s="32" t="str">
        <f t="shared" si="2"/>
        <v>Osterems-Boei - Iso.4s</v>
      </c>
      <c r="D23" s="32" t="s">
        <v>24</v>
      </c>
      <c r="E23" s="33">
        <v>5.7</v>
      </c>
      <c r="F23" s="33">
        <v>5.5</v>
      </c>
      <c r="G23" s="34">
        <f t="shared" si="0"/>
        <v>4.3181818181818182E-2</v>
      </c>
      <c r="H23" s="35">
        <v>80</v>
      </c>
      <c r="I23" s="36" t="s">
        <v>3</v>
      </c>
    </row>
    <row r="24" spans="2:9" x14ac:dyDescent="0.45">
      <c r="B24" s="32">
        <f t="shared" si="1"/>
        <v>14</v>
      </c>
      <c r="C24" s="32" t="str">
        <f t="shared" si="2"/>
        <v>Juisteriff-N-Boei - Q</v>
      </c>
      <c r="D24" s="32" t="s">
        <v>25</v>
      </c>
      <c r="E24" s="33">
        <v>5.8</v>
      </c>
      <c r="F24" s="33">
        <v>5.5</v>
      </c>
      <c r="G24" s="34">
        <f t="shared" si="0"/>
        <v>4.3939393939393938E-2</v>
      </c>
      <c r="H24" s="35">
        <v>80</v>
      </c>
      <c r="I24" s="36" t="s">
        <v>3</v>
      </c>
    </row>
    <row r="25" spans="2:9" x14ac:dyDescent="0.45">
      <c r="B25" s="32">
        <f t="shared" si="1"/>
        <v>15</v>
      </c>
      <c r="C25" s="32" t="str">
        <f t="shared" si="2"/>
        <v>Juist-N-Boei - VQ</v>
      </c>
      <c r="D25" s="32" t="s">
        <v>26</v>
      </c>
      <c r="E25" s="33">
        <v>4</v>
      </c>
      <c r="F25" s="33">
        <v>5.5</v>
      </c>
      <c r="G25" s="34">
        <f t="shared" si="0"/>
        <v>3.0303030303030304E-2</v>
      </c>
      <c r="H25" s="35">
        <v>80</v>
      </c>
      <c r="I25" s="36" t="s">
        <v>3</v>
      </c>
    </row>
    <row r="26" spans="2:9" ht="32" x14ac:dyDescent="0.45">
      <c r="B26" s="32">
        <f t="shared" si="1"/>
        <v>16</v>
      </c>
      <c r="C26" s="32" t="str">
        <f t="shared" si="2"/>
        <v>Schluchter-Boei - Iso.8s</v>
      </c>
      <c r="D26" s="32" t="s">
        <v>27</v>
      </c>
      <c r="E26" s="33">
        <v>6.3</v>
      </c>
      <c r="F26" s="33">
        <v>5.5</v>
      </c>
      <c r="G26" s="34">
        <f t="shared" si="0"/>
        <v>4.7727272727272729E-2</v>
      </c>
      <c r="H26" s="35">
        <v>80</v>
      </c>
      <c r="I26" s="36" t="s">
        <v>8</v>
      </c>
    </row>
    <row r="27" spans="2:9" ht="32" x14ac:dyDescent="0.45">
      <c r="B27" s="32">
        <f t="shared" si="1"/>
        <v>17</v>
      </c>
      <c r="C27" s="32" t="str">
        <f t="shared" si="2"/>
        <v>Dovetief-Boei - Iso.4s</v>
      </c>
      <c r="D27" s="32" t="s">
        <v>29</v>
      </c>
      <c r="E27" s="33">
        <v>2.8</v>
      </c>
      <c r="F27" s="33">
        <v>5.5</v>
      </c>
      <c r="G27" s="34">
        <f t="shared" si="0"/>
        <v>2.121212121212121E-2</v>
      </c>
      <c r="H27" s="35">
        <v>77</v>
      </c>
      <c r="I27" s="36" t="s">
        <v>8</v>
      </c>
    </row>
    <row r="28" spans="2:9" x14ac:dyDescent="0.45">
      <c r="B28" s="32">
        <f t="shared" si="1"/>
        <v>18</v>
      </c>
      <c r="C28" s="32" t="str">
        <f t="shared" si="2"/>
        <v>Norderney-Noord - Q</v>
      </c>
      <c r="D28" s="32" t="s">
        <v>28</v>
      </c>
      <c r="E28" s="33">
        <v>17</v>
      </c>
      <c r="F28" s="33">
        <v>5.5</v>
      </c>
      <c r="G28" s="34">
        <f t="shared" si="0"/>
        <v>0.12878787878787878</v>
      </c>
      <c r="H28" s="35">
        <v>68</v>
      </c>
      <c r="I28" s="36" t="s">
        <v>3</v>
      </c>
    </row>
    <row r="29" spans="2:9" x14ac:dyDescent="0.45">
      <c r="B29" s="32">
        <f t="shared" si="1"/>
        <v>19</v>
      </c>
      <c r="C29" s="32" t="str">
        <f t="shared" si="2"/>
        <v>1B/Jade1 - OC.G.4s</v>
      </c>
      <c r="D29" s="32" t="s">
        <v>103</v>
      </c>
      <c r="E29" s="33">
        <v>1.6</v>
      </c>
      <c r="F29" s="33">
        <v>5.5</v>
      </c>
      <c r="G29" s="34">
        <f t="shared" si="0"/>
        <v>1.2121212121212123E-2</v>
      </c>
      <c r="H29" s="35">
        <v>41</v>
      </c>
      <c r="I29" s="36" t="s">
        <v>108</v>
      </c>
    </row>
    <row r="30" spans="2:9" x14ac:dyDescent="0.45">
      <c r="B30" s="32">
        <f t="shared" si="1"/>
        <v>20</v>
      </c>
      <c r="C30" s="32" t="str">
        <f t="shared" si="2"/>
        <v>2A (Rood) - Fl(2)R.9s</v>
      </c>
      <c r="D30" s="32" t="s">
        <v>102</v>
      </c>
      <c r="E30" s="33">
        <v>6.4</v>
      </c>
      <c r="F30" s="33">
        <v>5.5</v>
      </c>
      <c r="G30" s="34">
        <f t="shared" si="0"/>
        <v>4.8484848484848492E-2</v>
      </c>
      <c r="H30" s="35">
        <v>64</v>
      </c>
      <c r="I30" s="36"/>
    </row>
    <row r="31" spans="2:9" x14ac:dyDescent="0.45">
      <c r="B31" s="32">
        <f t="shared" si="1"/>
        <v>21</v>
      </c>
      <c r="C31" s="32" t="str">
        <f t="shared" si="2"/>
        <v>ST - ISO.8s</v>
      </c>
      <c r="D31" s="32" t="s">
        <v>101</v>
      </c>
      <c r="E31" s="33">
        <v>2.9</v>
      </c>
      <c r="F31" s="33">
        <v>5.5</v>
      </c>
      <c r="G31" s="34">
        <f t="shared" si="0"/>
        <v>2.1969696969696969E-2</v>
      </c>
      <c r="H31" s="35">
        <v>74</v>
      </c>
      <c r="I31" s="36"/>
    </row>
    <row r="32" spans="2:9" x14ac:dyDescent="0.45">
      <c r="B32" s="32">
        <f t="shared" si="1"/>
        <v>22</v>
      </c>
      <c r="C32" s="32" t="str">
        <f t="shared" si="2"/>
        <v>NGN -VQ</v>
      </c>
      <c r="D32" s="32" t="s">
        <v>123</v>
      </c>
      <c r="E32" s="33">
        <v>3.6</v>
      </c>
      <c r="F32" s="33">
        <v>5.5</v>
      </c>
      <c r="G32" s="34">
        <f t="shared" si="0"/>
        <v>2.7272727272727271E-2</v>
      </c>
      <c r="H32" s="35">
        <v>75</v>
      </c>
      <c r="I32" s="36"/>
    </row>
    <row r="33" spans="2:9" x14ac:dyDescent="0.45">
      <c r="B33" s="32">
        <f t="shared" si="1"/>
        <v>23</v>
      </c>
      <c r="C33" s="32" t="str">
        <f t="shared" si="2"/>
        <v>Westertill-N - Q</v>
      </c>
      <c r="D33" s="32" t="s">
        <v>124</v>
      </c>
      <c r="E33" s="33">
        <v>3</v>
      </c>
      <c r="F33" s="33">
        <v>5.5</v>
      </c>
      <c r="G33" s="34">
        <f t="shared" si="0"/>
        <v>2.2727272727272724E-2</v>
      </c>
      <c r="H33" s="35"/>
      <c r="I33" s="36" t="s">
        <v>1</v>
      </c>
    </row>
    <row r="34" spans="2:9" x14ac:dyDescent="0.45">
      <c r="B34" s="32">
        <f t="shared" si="1"/>
        <v>24</v>
      </c>
      <c r="C34" s="32" t="str">
        <f t="shared" si="2"/>
        <v>Scharhörnriff-N - Q</v>
      </c>
      <c r="D34" s="32" t="s">
        <v>125</v>
      </c>
      <c r="E34" s="33">
        <v>1</v>
      </c>
      <c r="F34" s="33">
        <v>5.5</v>
      </c>
      <c r="G34" s="34">
        <f t="shared" si="0"/>
        <v>7.575757575757576E-3</v>
      </c>
      <c r="H34" s="35"/>
      <c r="I34" s="36" t="s">
        <v>1</v>
      </c>
    </row>
    <row r="35" spans="2:9" x14ac:dyDescent="0.45">
      <c r="B35" s="32">
        <f t="shared" si="1"/>
        <v>25</v>
      </c>
      <c r="C35" s="32" t="str">
        <f t="shared" si="2"/>
        <v>1 (Groen) - Q.G</v>
      </c>
      <c r="D35" s="32" t="s">
        <v>126</v>
      </c>
      <c r="E35" s="33">
        <v>1.8</v>
      </c>
      <c r="F35" s="33">
        <v>5.5</v>
      </c>
      <c r="G35" s="34">
        <f t="shared" si="0"/>
        <v>1.3636363636363636E-2</v>
      </c>
      <c r="H35" s="35"/>
      <c r="I35" s="36" t="s">
        <v>1</v>
      </c>
    </row>
    <row r="36" spans="2:9" x14ac:dyDescent="0.45">
      <c r="B36" s="32">
        <f t="shared" si="1"/>
        <v>26</v>
      </c>
      <c r="C36" s="32" t="str">
        <f t="shared" si="2"/>
        <v>3 (Groen) - Fl.G.4s</v>
      </c>
      <c r="D36" s="32" t="s">
        <v>127</v>
      </c>
      <c r="E36" s="33">
        <v>1.5</v>
      </c>
      <c r="F36" s="33">
        <v>5.5</v>
      </c>
      <c r="G36" s="34">
        <f t="shared" si="0"/>
        <v>1.1363636363636362E-2</v>
      </c>
      <c r="H36" s="35"/>
      <c r="I36" s="36" t="s">
        <v>1</v>
      </c>
    </row>
    <row r="37" spans="2:9" x14ac:dyDescent="0.45">
      <c r="B37" s="32">
        <f t="shared" si="1"/>
        <v>27</v>
      </c>
      <c r="C37" s="32" t="str">
        <f t="shared" si="2"/>
        <v>5 (Groen) - Q.G</v>
      </c>
      <c r="D37" s="32" t="s">
        <v>128</v>
      </c>
      <c r="E37" s="33">
        <v>1.8</v>
      </c>
      <c r="F37" s="33">
        <v>5.5</v>
      </c>
      <c r="G37" s="34">
        <f t="shared" si="0"/>
        <v>1.3636363636363636E-2</v>
      </c>
      <c r="H37" s="35"/>
      <c r="I37" s="36" t="s">
        <v>1</v>
      </c>
    </row>
    <row r="38" spans="2:9" x14ac:dyDescent="0.45">
      <c r="B38" s="32">
        <f t="shared" si="1"/>
        <v>28</v>
      </c>
      <c r="C38" s="32" t="str">
        <f t="shared" si="2"/>
        <v>7 (Groen) - Fl.G.4s</v>
      </c>
      <c r="D38" s="32" t="s">
        <v>129</v>
      </c>
      <c r="E38" s="33">
        <v>1.5</v>
      </c>
      <c r="F38" s="33">
        <v>5.5</v>
      </c>
      <c r="G38" s="34">
        <f t="shared" si="0"/>
        <v>1.1363636363636362E-2</v>
      </c>
      <c r="H38" s="35"/>
      <c r="I38" s="36" t="s">
        <v>1</v>
      </c>
    </row>
    <row r="39" spans="2:9" x14ac:dyDescent="0.45">
      <c r="B39" s="32">
        <f t="shared" si="1"/>
        <v>29</v>
      </c>
      <c r="C39" s="32" t="str">
        <f t="shared" si="2"/>
        <v>9 (Groen) - OC(2).G.9s</v>
      </c>
      <c r="D39" s="32" t="s">
        <v>130</v>
      </c>
      <c r="E39" s="33">
        <v>1.3</v>
      </c>
      <c r="F39" s="33">
        <v>5.5</v>
      </c>
      <c r="G39" s="34">
        <f t="shared" si="0"/>
        <v>9.8484848484848477E-3</v>
      </c>
      <c r="H39" s="35"/>
      <c r="I39" s="36" t="s">
        <v>1</v>
      </c>
    </row>
    <row r="40" spans="2:9" x14ac:dyDescent="0.45">
      <c r="B40" s="32">
        <f t="shared" si="1"/>
        <v>30</v>
      </c>
      <c r="C40" s="32" t="str">
        <f t="shared" si="2"/>
        <v>11 (Groen) - Fl.G.4s</v>
      </c>
      <c r="D40" s="32" t="s">
        <v>131</v>
      </c>
      <c r="E40" s="33">
        <v>1.3</v>
      </c>
      <c r="F40" s="33">
        <v>5.5</v>
      </c>
      <c r="G40" s="34">
        <f t="shared" si="0"/>
        <v>9.8484848484848477E-3</v>
      </c>
      <c r="H40" s="35"/>
      <c r="I40" s="36" t="s">
        <v>1</v>
      </c>
    </row>
    <row r="41" spans="2:9" x14ac:dyDescent="0.45">
      <c r="B41" s="32">
        <f t="shared" si="1"/>
        <v>31</v>
      </c>
      <c r="C41" s="32" t="str">
        <f t="shared" si="2"/>
        <v>13 (Groen) - Fl(2).G.5s</v>
      </c>
      <c r="D41" s="32" t="s">
        <v>132</v>
      </c>
      <c r="E41" s="33">
        <v>1.6</v>
      </c>
      <c r="F41" s="33">
        <v>5.5</v>
      </c>
      <c r="G41" s="34">
        <f t="shared" si="0"/>
        <v>1.2121212121212123E-2</v>
      </c>
      <c r="H41" s="35"/>
      <c r="I41" s="36" t="s">
        <v>1</v>
      </c>
    </row>
    <row r="42" spans="2:9" x14ac:dyDescent="0.45">
      <c r="B42" s="32">
        <f t="shared" si="1"/>
        <v>32</v>
      </c>
      <c r="C42" s="32" t="str">
        <f t="shared" si="2"/>
        <v>15 (Groen) - OC(2).G.9s</v>
      </c>
      <c r="D42" s="32" t="s">
        <v>133</v>
      </c>
      <c r="E42" s="33">
        <v>1</v>
      </c>
      <c r="F42" s="33">
        <v>5.5</v>
      </c>
      <c r="G42" s="34">
        <f t="shared" si="0"/>
        <v>7.575757575757576E-3</v>
      </c>
      <c r="H42" s="35"/>
      <c r="I42" s="36" t="s">
        <v>1</v>
      </c>
    </row>
    <row r="43" spans="2:9" x14ac:dyDescent="0.45">
      <c r="B43" s="32">
        <f t="shared" si="1"/>
        <v>33</v>
      </c>
      <c r="C43" s="32" t="str">
        <f t="shared" si="2"/>
        <v>17 (Groen) - Fl.G.4s</v>
      </c>
      <c r="D43" s="32" t="s">
        <v>134</v>
      </c>
      <c r="E43" s="33">
        <v>1</v>
      </c>
      <c r="F43" s="33">
        <v>5.5</v>
      </c>
      <c r="G43" s="34">
        <f t="shared" si="0"/>
        <v>7.575757575757576E-3</v>
      </c>
      <c r="H43" s="35"/>
      <c r="I43" s="36" t="s">
        <v>1</v>
      </c>
    </row>
    <row r="44" spans="2:9" x14ac:dyDescent="0.45">
      <c r="B44" s="32">
        <f t="shared" si="1"/>
        <v>34</v>
      </c>
      <c r="C44" s="32" t="str">
        <f t="shared" si="2"/>
        <v>19 (Groen) - Q.G</v>
      </c>
      <c r="D44" s="32" t="s">
        <v>135</v>
      </c>
      <c r="E44" s="33">
        <v>1</v>
      </c>
      <c r="F44" s="33">
        <v>5.5</v>
      </c>
      <c r="G44" s="34">
        <f t="shared" si="0"/>
        <v>7.575757575757576E-3</v>
      </c>
      <c r="H44" s="35"/>
      <c r="I44" s="36" t="s">
        <v>1</v>
      </c>
    </row>
    <row r="45" spans="2:9" x14ac:dyDescent="0.45">
      <c r="B45" s="32">
        <f t="shared" si="1"/>
        <v>35</v>
      </c>
      <c r="C45" s="32" t="str">
        <f t="shared" si="2"/>
        <v>21 (Groen) - Fl.G.4s</v>
      </c>
      <c r="D45" s="32" t="s">
        <v>147</v>
      </c>
      <c r="E45" s="33">
        <v>1</v>
      </c>
      <c r="F45" s="33">
        <v>5.5</v>
      </c>
      <c r="G45" s="34">
        <f t="shared" si="0"/>
        <v>7.575757575757576E-3</v>
      </c>
      <c r="H45" s="35"/>
      <c r="I45" s="36" t="s">
        <v>1</v>
      </c>
    </row>
    <row r="46" spans="2:9" x14ac:dyDescent="0.45">
      <c r="B46" s="32">
        <f t="shared" si="1"/>
        <v>36</v>
      </c>
      <c r="C46" s="32" t="str">
        <f t="shared" si="2"/>
        <v>23 (Groen) - OC(2).G.9s</v>
      </c>
      <c r="D46" s="32" t="s">
        <v>137</v>
      </c>
      <c r="E46" s="33">
        <v>1</v>
      </c>
      <c r="F46" s="33">
        <v>5.5</v>
      </c>
      <c r="G46" s="34">
        <f t="shared" si="0"/>
        <v>7.575757575757576E-3</v>
      </c>
      <c r="H46" s="35"/>
      <c r="I46" s="36" t="s">
        <v>1</v>
      </c>
    </row>
    <row r="47" spans="2:9" x14ac:dyDescent="0.45">
      <c r="B47" s="32">
        <f t="shared" si="1"/>
        <v>37</v>
      </c>
      <c r="C47" s="32" t="str">
        <f t="shared" si="2"/>
        <v>25 (Groen) - Q.G</v>
      </c>
      <c r="D47" s="32" t="s">
        <v>138</v>
      </c>
      <c r="E47" s="33">
        <v>1</v>
      </c>
      <c r="F47" s="33">
        <v>5.5</v>
      </c>
      <c r="G47" s="34">
        <f t="shared" si="0"/>
        <v>7.575757575757576E-3</v>
      </c>
      <c r="H47" s="35"/>
      <c r="I47" s="36" t="s">
        <v>1</v>
      </c>
    </row>
    <row r="48" spans="2:9" x14ac:dyDescent="0.45">
      <c r="B48" s="32">
        <f t="shared" si="1"/>
        <v>38</v>
      </c>
      <c r="C48" s="32" t="str">
        <f t="shared" si="2"/>
        <v>27 (Groen) - Fl.G.4s</v>
      </c>
      <c r="D48" s="32" t="s">
        <v>139</v>
      </c>
      <c r="E48" s="33">
        <v>1.4</v>
      </c>
      <c r="F48" s="33">
        <v>5.5</v>
      </c>
      <c r="G48" s="34">
        <f t="shared" si="0"/>
        <v>1.0606060606060605E-2</v>
      </c>
      <c r="H48" s="35"/>
      <c r="I48" s="36" t="s">
        <v>1</v>
      </c>
    </row>
    <row r="49" spans="2:9" x14ac:dyDescent="0.45">
      <c r="B49" s="32">
        <f t="shared" si="1"/>
        <v>39</v>
      </c>
      <c r="C49" s="32" t="str">
        <f t="shared" si="2"/>
        <v>29 (Groen) - OC(2).G.9s</v>
      </c>
      <c r="D49" s="32" t="s">
        <v>82</v>
      </c>
      <c r="E49" s="33">
        <v>1.3</v>
      </c>
      <c r="F49" s="33">
        <v>5.5</v>
      </c>
      <c r="G49" s="34">
        <f t="shared" si="0"/>
        <v>9.8484848484848477E-3</v>
      </c>
      <c r="H49" s="35"/>
      <c r="I49" s="36" t="s">
        <v>1</v>
      </c>
    </row>
    <row r="50" spans="2:9" x14ac:dyDescent="0.45">
      <c r="B50" s="32">
        <f t="shared" si="1"/>
        <v>40</v>
      </c>
      <c r="C50" s="32" t="str">
        <f t="shared" si="2"/>
        <v>31 (Groen) - Fl.G.4s</v>
      </c>
      <c r="D50" s="32" t="s">
        <v>140</v>
      </c>
      <c r="E50" s="33">
        <v>1.1000000000000001</v>
      </c>
      <c r="F50" s="33">
        <v>5.5</v>
      </c>
      <c r="G50" s="34">
        <f t="shared" si="0"/>
        <v>8.3333333333333332E-3</v>
      </c>
      <c r="H50" s="35"/>
      <c r="I50" s="36" t="s">
        <v>107</v>
      </c>
    </row>
    <row r="51" spans="2:9" x14ac:dyDescent="0.45">
      <c r="B51" s="32">
        <f t="shared" si="1"/>
        <v>41</v>
      </c>
      <c r="C51" s="32" t="str">
        <f t="shared" si="2"/>
        <v>31A (Groen) - Q.G</v>
      </c>
      <c r="D51" s="32" t="s">
        <v>141</v>
      </c>
      <c r="E51" s="33">
        <v>2.2999999999999998</v>
      </c>
      <c r="F51" s="33">
        <v>5.5</v>
      </c>
      <c r="G51" s="34">
        <f t="shared" si="0"/>
        <v>1.7424242424242422E-2</v>
      </c>
      <c r="H51" s="35"/>
      <c r="I51" s="36" t="s">
        <v>1</v>
      </c>
    </row>
    <row r="52" spans="2:9" x14ac:dyDescent="0.45">
      <c r="B52" s="32">
        <f t="shared" si="1"/>
        <v>42</v>
      </c>
      <c r="C52" s="32" t="str">
        <f t="shared" si="2"/>
        <v>33 (Groen) - Fl.G.4s</v>
      </c>
      <c r="D52" s="32" t="s">
        <v>142</v>
      </c>
      <c r="E52" s="33">
        <v>12</v>
      </c>
      <c r="F52" s="33">
        <v>5.5</v>
      </c>
      <c r="G52" s="34">
        <f t="shared" si="0"/>
        <v>9.0909090909090898E-2</v>
      </c>
      <c r="H52" s="35"/>
      <c r="I52" s="36" t="s">
        <v>1</v>
      </c>
    </row>
    <row r="53" spans="2:9" x14ac:dyDescent="0.45">
      <c r="B53" s="32">
        <f t="shared" si="1"/>
        <v>43</v>
      </c>
      <c r="C53" s="32" t="str">
        <f t="shared" si="2"/>
        <v>55A (Groen) - Fl.G.4s</v>
      </c>
      <c r="D53" s="32" t="s">
        <v>143</v>
      </c>
      <c r="E53" s="33">
        <v>1.1000000000000001</v>
      </c>
      <c r="F53" s="33">
        <v>5.5</v>
      </c>
      <c r="G53" s="34">
        <f t="shared" si="0"/>
        <v>8.3333333333333332E-3</v>
      </c>
      <c r="H53" s="35"/>
      <c r="I53" s="36" t="s">
        <v>1</v>
      </c>
    </row>
    <row r="54" spans="2:9" ht="48" x14ac:dyDescent="0.45">
      <c r="B54" s="32">
        <f t="shared" si="1"/>
        <v>44</v>
      </c>
      <c r="C54" s="32" t="str">
        <f t="shared" si="2"/>
        <v>57 (Groen) - Q.G</v>
      </c>
      <c r="D54" s="32" t="s">
        <v>144</v>
      </c>
      <c r="E54" s="33">
        <v>1</v>
      </c>
      <c r="F54" s="33">
        <v>5.5</v>
      </c>
      <c r="G54" s="34">
        <f t="shared" si="0"/>
        <v>7.575757575757576E-3</v>
      </c>
      <c r="H54" s="35"/>
      <c r="I54" s="36" t="s">
        <v>148</v>
      </c>
    </row>
    <row r="55" spans="2:9" s="10" customFormat="1" x14ac:dyDescent="0.45">
      <c r="B55" s="28"/>
      <c r="C55" s="28" t="s">
        <v>46</v>
      </c>
      <c r="D55" s="28"/>
      <c r="E55" s="29">
        <f>SUM(E11:E54)</f>
        <v>170.20000000000007</v>
      </c>
      <c r="F55" s="29">
        <f>SUMPRODUCT(E11:E54,F11:F54)/E55</f>
        <v>5.4999999999999964</v>
      </c>
      <c r="G55" s="30">
        <f>SUM(G11:G54)</f>
        <v>1.2893939393939391</v>
      </c>
      <c r="H55" s="31"/>
      <c r="I55" s="28"/>
    </row>
    <row r="57" spans="2:9" x14ac:dyDescent="0.45">
      <c r="B57" s="38" t="s">
        <v>37</v>
      </c>
    </row>
  </sheetData>
  <conditionalFormatting sqref="D11:D54">
    <cfRule type="expression" dxfId="45" priority="13">
      <formula>LEFT(D11,2)="SB"</formula>
    </cfRule>
    <cfRule type="expression" dxfId="44" priority="14">
      <formula>LEFT(D11,2)="BB"</formula>
    </cfRule>
  </conditionalFormatting>
  <hyperlinks>
    <hyperlink ref="B4" location="VLIELAND_THYBORØN" display="VAARPLAN VLIELAND - THYBORØN" xr:uid="{CA1A6044-1690-421C-A414-AB639745F6A5}"/>
  </hyperlinks>
  <pageMargins left="0.7" right="0.7" top="0.75" bottom="0.75" header="0.3" footer="0.3"/>
  <pageSetup paperSize="9" scale="68" fitToHeight="0" orientation="landscape" r:id="rId1"/>
  <rowBreaks count="1" manualBreakCount="1">
    <brk id="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40E61-D630-4018-A097-B24E119C2FE6}">
  <dimension ref="B2:Q13"/>
  <sheetViews>
    <sheetView showGridLines="0" workbookViewId="0"/>
  </sheetViews>
  <sheetFormatPr defaultRowHeight="16" x14ac:dyDescent="0.45"/>
  <cols>
    <col min="1" max="1" width="2.69921875" style="2" customWidth="1"/>
    <col min="2" max="16" width="8.796875" style="2"/>
    <col min="17" max="17" width="2.69921875" style="2" customWidth="1"/>
    <col min="18" max="16384" width="8.796875" style="2"/>
  </cols>
  <sheetData>
    <row r="2" spans="2:17" ht="25" x14ac:dyDescent="0.7">
      <c r="B2" s="1" t="s">
        <v>112</v>
      </c>
    </row>
    <row r="5" spans="2:17" x14ac:dyDescent="0.45">
      <c r="D5" s="42"/>
      <c r="O5" s="3" t="s">
        <v>38</v>
      </c>
    </row>
    <row r="6" spans="2:17" x14ac:dyDescent="0.45">
      <c r="Q6" s="45" t="s">
        <v>74</v>
      </c>
    </row>
    <row r="7" spans="2:17" x14ac:dyDescent="0.45">
      <c r="Q7" s="40"/>
    </row>
    <row r="8" spans="2:17" x14ac:dyDescent="0.45">
      <c r="Q8" s="40"/>
    </row>
    <row r="10" spans="2:17" x14ac:dyDescent="0.45">
      <c r="Q10" s="44" t="s">
        <v>75</v>
      </c>
    </row>
    <row r="11" spans="2:17" x14ac:dyDescent="0.45">
      <c r="Q11" s="44" t="s">
        <v>76</v>
      </c>
    </row>
    <row r="12" spans="2:17" x14ac:dyDescent="0.45">
      <c r="Q12" s="41"/>
    </row>
    <row r="13" spans="2:17" x14ac:dyDescent="0.45">
      <c r="O13" s="2" t="s">
        <v>48</v>
      </c>
    </row>
  </sheetData>
  <hyperlinks>
    <hyperlink ref="Q6" location="THYBORØN_VLIELAND" display="THYBORØN - VLIELAND" xr:uid="{490ACED5-2B52-46E8-B427-D599FC9776B6}"/>
    <hyperlink ref="Q10" location="THYBORØN_HELGOLAND" display="THYBORØN - HELGOLAND" xr:uid="{27815A3E-BCC2-44FB-8B5D-C99BEFCD6E47}"/>
    <hyperlink ref="Q11" location="HELGOLAND_VLIELAND" display="HELGOLAND - VLIELAND" xr:uid="{0D7689D2-3B8C-4DAC-A010-1B593C4CA2AD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0C727-EB20-4801-9C0B-77C9441E28AC}">
  <sheetPr>
    <tabColor theme="4"/>
    <pageSetUpPr fitToPage="1"/>
  </sheetPr>
  <dimension ref="A1:I65"/>
  <sheetViews>
    <sheetView showGridLines="0" workbookViewId="0">
      <pane ySplit="6" topLeftCell="A7" activePane="bottomLeft" state="frozen"/>
      <selection pane="bottomLeft" activeCell="A7" sqref="A7"/>
    </sheetView>
  </sheetViews>
  <sheetFormatPr defaultRowHeight="16" x14ac:dyDescent="0.45"/>
  <cols>
    <col min="1" max="1" width="2.796875" style="4" customWidth="1"/>
    <col min="2" max="2" width="3.296875" style="4" customWidth="1"/>
    <col min="3" max="4" width="30.796875" style="4" customWidth="1"/>
    <col min="5" max="8" width="15.69921875" style="4" customWidth="1"/>
    <col min="9" max="9" width="84.19921875" style="4" customWidth="1"/>
    <col min="10" max="16384" width="8.796875" style="4"/>
  </cols>
  <sheetData>
    <row r="1" spans="2:9" s="18" customFormat="1" x14ac:dyDescent="0.45"/>
    <row r="2" spans="2:9" s="18" customFormat="1" ht="17.5" x14ac:dyDescent="0.45">
      <c r="B2" s="19" t="s">
        <v>151</v>
      </c>
    </row>
    <row r="3" spans="2:9" s="18" customFormat="1" x14ac:dyDescent="0.45"/>
    <row r="4" spans="2:9" s="18" customFormat="1" ht="16.5" x14ac:dyDescent="0.45">
      <c r="B4" s="43" t="s">
        <v>113</v>
      </c>
    </row>
    <row r="5" spans="2:9" s="18" customFormat="1" ht="16.5" x14ac:dyDescent="0.45">
      <c r="B5" s="43" t="s">
        <v>51</v>
      </c>
      <c r="C5" s="43"/>
    </row>
    <row r="6" spans="2:9" s="18" customFormat="1" x14ac:dyDescent="0.45"/>
    <row r="8" spans="2:9" ht="17.5" x14ac:dyDescent="0.45">
      <c r="B8" s="11" t="s">
        <v>113</v>
      </c>
      <c r="D8" s="5"/>
      <c r="E8" s="6" t="s">
        <v>47</v>
      </c>
      <c r="F8" s="7"/>
    </row>
    <row r="10" spans="2:9" x14ac:dyDescent="0.45">
      <c r="B10" s="12"/>
      <c r="C10" s="12" t="s">
        <v>41</v>
      </c>
      <c r="D10" s="12" t="s">
        <v>42</v>
      </c>
      <c r="E10" s="12" t="s">
        <v>43</v>
      </c>
      <c r="F10" s="12" t="s">
        <v>12</v>
      </c>
      <c r="G10" s="12" t="s">
        <v>44</v>
      </c>
      <c r="H10" s="12" t="s">
        <v>36</v>
      </c>
      <c r="I10" s="12" t="s">
        <v>45</v>
      </c>
    </row>
    <row r="11" spans="2:9" x14ac:dyDescent="0.45">
      <c r="B11" s="20">
        <v>1</v>
      </c>
      <c r="C11" s="20" t="s">
        <v>114</v>
      </c>
      <c r="D11" s="20" t="s">
        <v>78</v>
      </c>
      <c r="E11" s="21">
        <v>1</v>
      </c>
      <c r="F11" s="21">
        <v>6.5</v>
      </c>
      <c r="G11" s="22">
        <f t="shared" ref="G11:G34" si="0">IF(D11="","",E11/F11/24)</f>
        <v>6.4102564102564109E-3</v>
      </c>
      <c r="H11" s="23"/>
      <c r="I11" s="24" t="s">
        <v>106</v>
      </c>
    </row>
    <row r="12" spans="2:9" x14ac:dyDescent="0.45">
      <c r="B12" s="20">
        <f>B11+1</f>
        <v>2</v>
      </c>
      <c r="C12" s="20" t="str">
        <f>IF(D12="","",IF(OR(LEFT(D11,2)="BB",LEFT(D11,2)="SB"),MID(D11,5,LEN(D11)),D11))</f>
        <v>58 (Rood) - Q.R</v>
      </c>
      <c r="D12" s="20" t="s">
        <v>79</v>
      </c>
      <c r="E12" s="21">
        <v>1.1000000000000001</v>
      </c>
      <c r="F12" s="21">
        <v>6.5</v>
      </c>
      <c r="G12" s="22">
        <f t="shared" si="0"/>
        <v>7.0512820512820514E-3</v>
      </c>
      <c r="H12" s="23"/>
      <c r="I12" s="24" t="s">
        <v>1</v>
      </c>
    </row>
    <row r="13" spans="2:9" x14ac:dyDescent="0.45">
      <c r="B13" s="20">
        <f>B12+1</f>
        <v>3</v>
      </c>
      <c r="C13" s="20" t="str">
        <f t="shared" ref="C13:C14" si="1">IF(D13="","",IF(OR(LEFT(D12,2)="BB",LEFT(D12,2)="SB"),MID(D12,5,LEN(D12)),D12))</f>
        <v>56 (Rood) - OC(2).R.9s</v>
      </c>
      <c r="D13" s="20" t="s">
        <v>80</v>
      </c>
      <c r="E13" s="21">
        <v>12</v>
      </c>
      <c r="F13" s="21">
        <v>6.5</v>
      </c>
      <c r="G13" s="22">
        <f t="shared" si="0"/>
        <v>7.6923076923076927E-2</v>
      </c>
      <c r="H13" s="23"/>
      <c r="I13" s="24" t="s">
        <v>1</v>
      </c>
    </row>
    <row r="14" spans="2:9" x14ac:dyDescent="0.45">
      <c r="B14" s="20">
        <f>B13+1</f>
        <v>4</v>
      </c>
      <c r="C14" s="20" t="str">
        <f t="shared" si="1"/>
        <v>32B (Rood) - Q.R</v>
      </c>
      <c r="D14" s="20" t="s">
        <v>81</v>
      </c>
      <c r="E14" s="21">
        <v>2.2999999999999998</v>
      </c>
      <c r="F14" s="21">
        <v>6.5</v>
      </c>
      <c r="G14" s="22">
        <f t="shared" si="0"/>
        <v>1.4743589743589742E-2</v>
      </c>
      <c r="H14" s="23"/>
      <c r="I14" s="24" t="s">
        <v>1</v>
      </c>
    </row>
    <row r="15" spans="2:9" x14ac:dyDescent="0.45">
      <c r="B15" s="20">
        <f t="shared" ref="B15:B34" si="2">B14+1</f>
        <v>5</v>
      </c>
      <c r="C15" s="20" t="str">
        <f>IF(D15="","",IF(OR(LEFT(D14,2)="BB",LEFT(D14,2)="SB"),MID(D14,5,LEN(D14)),D14))</f>
        <v>32A (Rood) - OC(2).R.9s</v>
      </c>
      <c r="D15" s="20" t="s">
        <v>82</v>
      </c>
      <c r="E15" s="21">
        <v>1.1000000000000001</v>
      </c>
      <c r="F15" s="21">
        <v>6.5</v>
      </c>
      <c r="G15" s="22">
        <f t="shared" si="0"/>
        <v>7.0512820512820514E-3</v>
      </c>
      <c r="H15" s="23"/>
      <c r="I15" s="24" t="s">
        <v>117</v>
      </c>
    </row>
    <row r="16" spans="2:9" x14ac:dyDescent="0.45">
      <c r="B16" s="20">
        <f t="shared" si="2"/>
        <v>6</v>
      </c>
      <c r="C16" s="20" t="str">
        <f t="shared" ref="C16:C34" si="3">IF(D16="","",IF(OR(LEFT(D15,2)="BB",LEFT(D15,2)="SB"),MID(D15,5,LEN(D15)),D15))</f>
        <v>31 (Groen) - Fl.G.4s</v>
      </c>
      <c r="D16" s="20" t="s">
        <v>83</v>
      </c>
      <c r="E16" s="21">
        <v>1.3</v>
      </c>
      <c r="F16" s="21">
        <v>6.5</v>
      </c>
      <c r="G16" s="22">
        <f t="shared" si="0"/>
        <v>8.3333333333333332E-3</v>
      </c>
      <c r="H16" s="23"/>
      <c r="I16" s="24" t="s">
        <v>1</v>
      </c>
    </row>
    <row r="17" spans="2:9" x14ac:dyDescent="0.45">
      <c r="B17" s="20">
        <f t="shared" si="2"/>
        <v>7</v>
      </c>
      <c r="C17" s="20" t="str">
        <f t="shared" si="3"/>
        <v>30 (Rood) - OC(2).R.9s</v>
      </c>
      <c r="D17" s="20" t="s">
        <v>84</v>
      </c>
      <c r="E17" s="21">
        <v>1.4</v>
      </c>
      <c r="F17" s="21">
        <v>6.5</v>
      </c>
      <c r="G17" s="22">
        <f t="shared" si="0"/>
        <v>8.9743589743589737E-3</v>
      </c>
      <c r="H17" s="23"/>
      <c r="I17" s="24" t="s">
        <v>1</v>
      </c>
    </row>
    <row r="18" spans="2:9" x14ac:dyDescent="0.45">
      <c r="B18" s="20">
        <f t="shared" si="2"/>
        <v>8</v>
      </c>
      <c r="C18" s="20" t="str">
        <f t="shared" si="3"/>
        <v>28 (Rood) - Fl.R.4s</v>
      </c>
      <c r="D18" s="20" t="s">
        <v>85</v>
      </c>
      <c r="E18" s="21">
        <v>1</v>
      </c>
      <c r="F18" s="21">
        <v>6.5</v>
      </c>
      <c r="G18" s="22">
        <f t="shared" si="0"/>
        <v>6.4102564102564109E-3</v>
      </c>
      <c r="H18" s="23"/>
      <c r="I18" s="24" t="s">
        <v>1</v>
      </c>
    </row>
    <row r="19" spans="2:9" x14ac:dyDescent="0.45">
      <c r="B19" s="20">
        <f t="shared" si="2"/>
        <v>9</v>
      </c>
      <c r="C19" s="20" t="str">
        <f t="shared" si="3"/>
        <v>26 (Rood) - Q.R</v>
      </c>
      <c r="D19" s="20" t="s">
        <v>86</v>
      </c>
      <c r="E19" s="21">
        <v>1</v>
      </c>
      <c r="F19" s="21">
        <v>6.5</v>
      </c>
      <c r="G19" s="22">
        <f t="shared" si="0"/>
        <v>6.4102564102564109E-3</v>
      </c>
      <c r="H19" s="23"/>
      <c r="I19" s="24" t="s">
        <v>1</v>
      </c>
    </row>
    <row r="20" spans="2:9" x14ac:dyDescent="0.45">
      <c r="B20" s="20">
        <f t="shared" si="2"/>
        <v>10</v>
      </c>
      <c r="C20" s="20" t="str">
        <f t="shared" si="3"/>
        <v>24/LL12 (Rood) - OC(2).R.9s</v>
      </c>
      <c r="D20" s="20" t="s">
        <v>87</v>
      </c>
      <c r="E20" s="21">
        <v>1</v>
      </c>
      <c r="F20" s="21">
        <v>6.5</v>
      </c>
      <c r="G20" s="22">
        <f t="shared" si="0"/>
        <v>6.4102564102564109E-3</v>
      </c>
      <c r="H20" s="23"/>
      <c r="I20" s="24" t="s">
        <v>1</v>
      </c>
    </row>
    <row r="21" spans="2:9" x14ac:dyDescent="0.45">
      <c r="B21" s="20">
        <f t="shared" si="2"/>
        <v>11</v>
      </c>
      <c r="C21" s="20" t="str">
        <f t="shared" si="3"/>
        <v>22 (Rood) - Q.R</v>
      </c>
      <c r="D21" s="20" t="s">
        <v>88</v>
      </c>
      <c r="E21" s="21">
        <v>1</v>
      </c>
      <c r="F21" s="21">
        <v>6.5</v>
      </c>
      <c r="G21" s="22">
        <f t="shared" si="0"/>
        <v>6.4102564102564109E-3</v>
      </c>
      <c r="H21" s="23"/>
      <c r="I21" s="24" t="s">
        <v>1</v>
      </c>
    </row>
    <row r="22" spans="2:9" x14ac:dyDescent="0.45">
      <c r="B22" s="20">
        <f t="shared" si="2"/>
        <v>12</v>
      </c>
      <c r="C22" s="20" t="str">
        <f t="shared" si="3"/>
        <v>20 (Rood) - OC(2).R.9s</v>
      </c>
      <c r="D22" s="20" t="s">
        <v>89</v>
      </c>
      <c r="E22" s="21">
        <v>1</v>
      </c>
      <c r="F22" s="21">
        <v>6.5</v>
      </c>
      <c r="G22" s="22">
        <f t="shared" si="0"/>
        <v>6.4102564102564109E-3</v>
      </c>
      <c r="H22" s="23"/>
      <c r="I22" s="24" t="s">
        <v>1</v>
      </c>
    </row>
    <row r="23" spans="2:9" x14ac:dyDescent="0.45">
      <c r="B23" s="20">
        <f t="shared" si="2"/>
        <v>13</v>
      </c>
      <c r="C23" s="20" t="str">
        <f t="shared" si="3"/>
        <v>18 (Rood) - OC(2).R.9s</v>
      </c>
      <c r="D23" s="20" t="s">
        <v>90</v>
      </c>
      <c r="E23" s="21">
        <v>1</v>
      </c>
      <c r="F23" s="21">
        <v>6.5</v>
      </c>
      <c r="G23" s="22">
        <f t="shared" si="0"/>
        <v>6.4102564102564109E-3</v>
      </c>
      <c r="H23" s="23"/>
      <c r="I23" s="24" t="s">
        <v>1</v>
      </c>
    </row>
    <row r="24" spans="2:9" x14ac:dyDescent="0.45">
      <c r="B24" s="20">
        <f t="shared" si="2"/>
        <v>14</v>
      </c>
      <c r="C24" s="20" t="str">
        <f t="shared" si="3"/>
        <v>16 (Rood) - FL.R.4s</v>
      </c>
      <c r="D24" s="20" t="s">
        <v>91</v>
      </c>
      <c r="E24" s="21">
        <v>1.6</v>
      </c>
      <c r="F24" s="21">
        <v>6.5</v>
      </c>
      <c r="G24" s="22">
        <f t="shared" si="0"/>
        <v>1.0256410256410256E-2</v>
      </c>
      <c r="H24" s="23"/>
      <c r="I24" s="24" t="s">
        <v>1</v>
      </c>
    </row>
    <row r="25" spans="2:9" x14ac:dyDescent="0.45">
      <c r="B25" s="20">
        <f t="shared" si="2"/>
        <v>15</v>
      </c>
      <c r="C25" s="20" t="str">
        <f t="shared" si="3"/>
        <v>14 (Rood) - Fl.R.5s</v>
      </c>
      <c r="D25" s="20" t="s">
        <v>92</v>
      </c>
      <c r="E25" s="21">
        <v>1.3</v>
      </c>
      <c r="F25" s="21">
        <v>6.5</v>
      </c>
      <c r="G25" s="22">
        <f t="shared" si="0"/>
        <v>8.3333333333333332E-3</v>
      </c>
      <c r="H25" s="23"/>
      <c r="I25" s="24" t="s">
        <v>1</v>
      </c>
    </row>
    <row r="26" spans="2:9" x14ac:dyDescent="0.45">
      <c r="B26" s="20">
        <f t="shared" si="2"/>
        <v>16</v>
      </c>
      <c r="C26" s="20" t="str">
        <f t="shared" si="3"/>
        <v>12 (Rood) - Fl.R.4s</v>
      </c>
      <c r="D26" s="20" t="s">
        <v>93</v>
      </c>
      <c r="E26" s="21">
        <v>1.3</v>
      </c>
      <c r="F26" s="21">
        <v>6.5</v>
      </c>
      <c r="G26" s="22">
        <f t="shared" si="0"/>
        <v>8.3333333333333332E-3</v>
      </c>
      <c r="H26" s="23"/>
      <c r="I26" s="24" t="s">
        <v>1</v>
      </c>
    </row>
    <row r="27" spans="2:9" x14ac:dyDescent="0.45">
      <c r="B27" s="20">
        <f t="shared" si="2"/>
        <v>17</v>
      </c>
      <c r="C27" s="20" t="str">
        <f t="shared" si="3"/>
        <v>10 (Rood) - OC(2).R.9s</v>
      </c>
      <c r="D27" s="20" t="s">
        <v>94</v>
      </c>
      <c r="E27" s="21">
        <v>1.5</v>
      </c>
      <c r="F27" s="21">
        <v>6.5</v>
      </c>
      <c r="G27" s="22">
        <f t="shared" si="0"/>
        <v>9.6153846153846159E-3</v>
      </c>
      <c r="H27" s="23"/>
      <c r="I27" s="24" t="s">
        <v>1</v>
      </c>
    </row>
    <row r="28" spans="2:9" x14ac:dyDescent="0.45">
      <c r="B28" s="20">
        <f t="shared" si="2"/>
        <v>18</v>
      </c>
      <c r="C28" s="20" t="str">
        <f t="shared" si="3"/>
        <v>8 (Rood) - Fl.R.4s</v>
      </c>
      <c r="D28" s="20" t="s">
        <v>95</v>
      </c>
      <c r="E28" s="21">
        <v>1.8</v>
      </c>
      <c r="F28" s="21">
        <v>6.5</v>
      </c>
      <c r="G28" s="22">
        <f t="shared" si="0"/>
        <v>1.1538461538461539E-2</v>
      </c>
      <c r="H28" s="23"/>
      <c r="I28" s="24" t="s">
        <v>1</v>
      </c>
    </row>
    <row r="29" spans="2:9" x14ac:dyDescent="0.45">
      <c r="B29" s="20">
        <f t="shared" si="2"/>
        <v>19</v>
      </c>
      <c r="C29" s="20" t="str">
        <f t="shared" si="3"/>
        <v>6 (Rood) - Q.R</v>
      </c>
      <c r="D29" s="20" t="s">
        <v>96</v>
      </c>
      <c r="E29" s="21">
        <v>1.5</v>
      </c>
      <c r="F29" s="21">
        <v>6.5</v>
      </c>
      <c r="G29" s="22">
        <f t="shared" si="0"/>
        <v>9.6153846153846159E-3</v>
      </c>
      <c r="H29" s="23"/>
      <c r="I29" s="24" t="s">
        <v>1</v>
      </c>
    </row>
    <row r="30" spans="2:9" x14ac:dyDescent="0.45">
      <c r="B30" s="20">
        <f t="shared" si="2"/>
        <v>20</v>
      </c>
      <c r="C30" s="20" t="str">
        <f t="shared" si="3"/>
        <v>4 (Rood) - Fl.R.4s</v>
      </c>
      <c r="D30" s="20" t="s">
        <v>97</v>
      </c>
      <c r="E30" s="21">
        <v>1.8</v>
      </c>
      <c r="F30" s="21">
        <v>6.5</v>
      </c>
      <c r="G30" s="22">
        <f t="shared" si="0"/>
        <v>1.1538461538461539E-2</v>
      </c>
      <c r="H30" s="23"/>
      <c r="I30" s="24" t="s">
        <v>1</v>
      </c>
    </row>
    <row r="31" spans="2:9" x14ac:dyDescent="0.45">
      <c r="B31" s="20">
        <f t="shared" si="2"/>
        <v>21</v>
      </c>
      <c r="C31" s="20" t="str">
        <f t="shared" si="3"/>
        <v>2 (Rood) - Q.R</v>
      </c>
      <c r="D31" s="20" t="s">
        <v>98</v>
      </c>
      <c r="E31" s="21">
        <v>4</v>
      </c>
      <c r="F31" s="21">
        <v>6.5</v>
      </c>
      <c r="G31" s="22">
        <f t="shared" si="0"/>
        <v>2.5641025641025644E-2</v>
      </c>
      <c r="H31" s="23">
        <v>273</v>
      </c>
      <c r="I31" s="24" t="s">
        <v>3</v>
      </c>
    </row>
    <row r="32" spans="2:9" x14ac:dyDescent="0.45">
      <c r="B32" s="20">
        <f t="shared" si="2"/>
        <v>22</v>
      </c>
      <c r="C32" s="20" t="str">
        <f t="shared" si="3"/>
        <v>Oc(2)Y.9s (Geel)</v>
      </c>
      <c r="D32" s="20" t="s">
        <v>32</v>
      </c>
      <c r="E32" s="21">
        <v>10.8</v>
      </c>
      <c r="F32" s="21">
        <v>6.5</v>
      </c>
      <c r="G32" s="22">
        <f t="shared" si="0"/>
        <v>6.9230769230769235E-2</v>
      </c>
      <c r="H32" s="23">
        <v>12</v>
      </c>
      <c r="I32" s="24" t="s">
        <v>3</v>
      </c>
    </row>
    <row r="33" spans="1:9" x14ac:dyDescent="0.45">
      <c r="B33" s="20">
        <f t="shared" si="2"/>
        <v>23</v>
      </c>
      <c r="C33" s="20" t="str">
        <f t="shared" si="3"/>
        <v>Helgoland-O-Boei - Q(3).10s</v>
      </c>
      <c r="D33" s="20" t="s">
        <v>115</v>
      </c>
      <c r="E33" s="21">
        <v>1.3</v>
      </c>
      <c r="F33" s="21">
        <v>6.5</v>
      </c>
      <c r="G33" s="22">
        <f t="shared" si="0"/>
        <v>8.3333333333333332E-3</v>
      </c>
      <c r="H33" s="23">
        <v>21</v>
      </c>
      <c r="I33" s="24" t="s">
        <v>3</v>
      </c>
    </row>
    <row r="34" spans="1:9" x14ac:dyDescent="0.45">
      <c r="B34" s="20">
        <f t="shared" si="2"/>
        <v>24</v>
      </c>
      <c r="C34" s="20" t="str">
        <f t="shared" si="3"/>
        <v>3-Boei</v>
      </c>
      <c r="D34" s="20" t="s">
        <v>116</v>
      </c>
      <c r="E34" s="21">
        <v>0.2</v>
      </c>
      <c r="F34" s="21">
        <v>6.5</v>
      </c>
      <c r="G34" s="22">
        <f t="shared" si="0"/>
        <v>1.2820512820512821E-3</v>
      </c>
      <c r="H34" s="23"/>
      <c r="I34" s="24" t="s">
        <v>11</v>
      </c>
    </row>
    <row r="35" spans="1:9" x14ac:dyDescent="0.45">
      <c r="B35" s="13"/>
      <c r="C35" s="13" t="s">
        <v>46</v>
      </c>
      <c r="D35" s="13"/>
      <c r="E35" s="14">
        <f>SUM(E11:E34)</f>
        <v>53.3</v>
      </c>
      <c r="F35" s="14">
        <f>SUMPRODUCT(E11:E34,F11:F34)/E35</f>
        <v>6.5</v>
      </c>
      <c r="G35" s="15">
        <f>SUM(G11:G34)</f>
        <v>0.34166666666666673</v>
      </c>
      <c r="H35" s="16"/>
      <c r="I35" s="13"/>
    </row>
    <row r="37" spans="1:9" ht="17.5" x14ac:dyDescent="0.45">
      <c r="B37" s="11" t="s">
        <v>51</v>
      </c>
      <c r="D37" s="5"/>
      <c r="E37" s="6" t="s">
        <v>47</v>
      </c>
      <c r="F37" s="7"/>
    </row>
    <row r="39" spans="1:9" s="9" customFormat="1" x14ac:dyDescent="0.45">
      <c r="A39" s="8">
        <v>0</v>
      </c>
      <c r="B39" s="12"/>
      <c r="C39" s="12" t="s">
        <v>41</v>
      </c>
      <c r="D39" s="12" t="s">
        <v>42</v>
      </c>
      <c r="E39" s="12" t="s">
        <v>43</v>
      </c>
      <c r="F39" s="12" t="s">
        <v>12</v>
      </c>
      <c r="G39" s="12" t="s">
        <v>44</v>
      </c>
      <c r="H39" s="12" t="s">
        <v>36</v>
      </c>
      <c r="I39" s="12" t="s">
        <v>45</v>
      </c>
    </row>
    <row r="40" spans="1:9" x14ac:dyDescent="0.45">
      <c r="B40" s="20">
        <v>1</v>
      </c>
      <c r="C40" s="20" t="s">
        <v>10</v>
      </c>
      <c r="D40" s="20" t="s">
        <v>52</v>
      </c>
      <c r="E40" s="21">
        <v>0.3</v>
      </c>
      <c r="F40" s="21">
        <v>6.5</v>
      </c>
      <c r="G40" s="22">
        <f t="shared" ref="G40:G62" si="4">IF(D40="","",E40/F40/24)</f>
        <v>1.923076923076923E-3</v>
      </c>
      <c r="H40" s="23">
        <v>146</v>
      </c>
      <c r="I40" s="24" t="s">
        <v>11</v>
      </c>
    </row>
    <row r="41" spans="1:9" x14ac:dyDescent="0.45">
      <c r="B41" s="20">
        <f t="shared" ref="B41:B62" si="5">B40+1</f>
        <v>2</v>
      </c>
      <c r="C41" s="20" t="str">
        <f t="shared" ref="C41:C58" si="6">IF(D41="","",IF(OR(LEFT(D40,2)="BB",LEFT(D40,2)="SB"),MID(D40,5,LEN(D40)),D40))</f>
        <v>6-Boei - Fl(2)R.9s</v>
      </c>
      <c r="D41" s="20" t="s">
        <v>53</v>
      </c>
      <c r="E41" s="21">
        <v>1.2</v>
      </c>
      <c r="F41" s="21">
        <v>6.5</v>
      </c>
      <c r="G41" s="22">
        <f t="shared" si="4"/>
        <v>7.6923076923076919E-3</v>
      </c>
      <c r="H41" s="23">
        <v>201</v>
      </c>
      <c r="I41" s="24" t="s">
        <v>3</v>
      </c>
    </row>
    <row r="42" spans="1:9" x14ac:dyDescent="0.45">
      <c r="B42" s="20">
        <f t="shared" si="5"/>
        <v>3</v>
      </c>
      <c r="C42" s="20" t="str">
        <f t="shared" si="6"/>
        <v>Helgoland-O-Boei - Q(3).10s</v>
      </c>
      <c r="D42" s="20" t="s">
        <v>54</v>
      </c>
      <c r="E42" s="21">
        <v>5.4</v>
      </c>
      <c r="F42" s="21">
        <v>6.5</v>
      </c>
      <c r="G42" s="22">
        <f t="shared" si="4"/>
        <v>3.4615384615384617E-2</v>
      </c>
      <c r="H42" s="23">
        <v>173</v>
      </c>
      <c r="I42" s="24" t="s">
        <v>3</v>
      </c>
    </row>
    <row r="43" spans="1:9" x14ac:dyDescent="0.45">
      <c r="B43" s="20">
        <f t="shared" si="5"/>
        <v>4</v>
      </c>
      <c r="C43" s="20" t="str">
        <f t="shared" si="6"/>
        <v>E3-Boei - Iso.4s</v>
      </c>
      <c r="D43" s="20" t="s">
        <v>55</v>
      </c>
      <c r="E43" s="21">
        <v>11.2</v>
      </c>
      <c r="F43" s="21">
        <v>6.5</v>
      </c>
      <c r="G43" s="22">
        <f t="shared" si="4"/>
        <v>7.179487179487179E-2</v>
      </c>
      <c r="H43" s="23">
        <v>207</v>
      </c>
      <c r="I43" s="24" t="s">
        <v>3</v>
      </c>
    </row>
    <row r="44" spans="1:9" x14ac:dyDescent="0.45">
      <c r="B44" s="20">
        <f t="shared" si="5"/>
        <v>5</v>
      </c>
      <c r="C44" s="20" t="str">
        <f t="shared" si="6"/>
        <v>2A-Boei - FL(2)R.9s</v>
      </c>
      <c r="D44" s="20" t="s">
        <v>56</v>
      </c>
      <c r="E44" s="21">
        <v>1.8</v>
      </c>
      <c r="F44" s="21">
        <v>6.5</v>
      </c>
      <c r="G44" s="22">
        <f t="shared" si="4"/>
        <v>1.1538461538461539E-2</v>
      </c>
      <c r="H44" s="23">
        <v>224</v>
      </c>
      <c r="I44" s="24" t="s">
        <v>3</v>
      </c>
    </row>
    <row r="45" spans="1:9" x14ac:dyDescent="0.45">
      <c r="B45" s="20">
        <f t="shared" si="5"/>
        <v>6</v>
      </c>
      <c r="C45" s="20" t="str">
        <f t="shared" si="6"/>
        <v>1B/Jade1 - OC.G.4s</v>
      </c>
      <c r="D45" s="20" t="s">
        <v>57</v>
      </c>
      <c r="E45" s="21">
        <v>17</v>
      </c>
      <c r="F45" s="21">
        <v>6.5</v>
      </c>
      <c r="G45" s="22">
        <f t="shared" si="4"/>
        <v>0.10897435897435898</v>
      </c>
      <c r="H45" s="23">
        <v>248</v>
      </c>
      <c r="I45" s="24" t="s">
        <v>3</v>
      </c>
    </row>
    <row r="46" spans="1:9" ht="32" x14ac:dyDescent="0.45">
      <c r="B46" s="20">
        <f t="shared" si="5"/>
        <v>7</v>
      </c>
      <c r="C46" s="20" t="str">
        <f t="shared" si="6"/>
        <v>Norderney-Noord - Q</v>
      </c>
      <c r="D46" s="20" t="s">
        <v>58</v>
      </c>
      <c r="E46" s="21">
        <v>2.8</v>
      </c>
      <c r="F46" s="21">
        <v>6.5</v>
      </c>
      <c r="G46" s="22">
        <f t="shared" si="4"/>
        <v>1.7948717948717947E-2</v>
      </c>
      <c r="H46" s="23">
        <v>257</v>
      </c>
      <c r="I46" s="24" t="s">
        <v>8</v>
      </c>
    </row>
    <row r="47" spans="1:9" ht="32" x14ac:dyDescent="0.45">
      <c r="B47" s="20">
        <f t="shared" si="5"/>
        <v>8</v>
      </c>
      <c r="C47" s="20" t="str">
        <f t="shared" si="6"/>
        <v>Dovetief-Boei - Iso.4s</v>
      </c>
      <c r="D47" s="20" t="s">
        <v>59</v>
      </c>
      <c r="E47" s="21">
        <v>6.3</v>
      </c>
      <c r="F47" s="21">
        <v>6.5</v>
      </c>
      <c r="G47" s="22">
        <f t="shared" si="4"/>
        <v>4.0384615384615387E-2</v>
      </c>
      <c r="H47" s="23">
        <v>260</v>
      </c>
      <c r="I47" s="24" t="s">
        <v>8</v>
      </c>
    </row>
    <row r="48" spans="1:9" x14ac:dyDescent="0.45">
      <c r="B48" s="20">
        <f t="shared" si="5"/>
        <v>9</v>
      </c>
      <c r="C48" s="20" t="str">
        <f t="shared" si="6"/>
        <v>Schluchter-Boei - Iso.8s</v>
      </c>
      <c r="D48" s="20" t="s">
        <v>60</v>
      </c>
      <c r="E48" s="21">
        <v>4</v>
      </c>
      <c r="F48" s="21">
        <v>6.5</v>
      </c>
      <c r="G48" s="22">
        <f t="shared" si="4"/>
        <v>2.5641025641025644E-2</v>
      </c>
      <c r="H48" s="23">
        <v>260</v>
      </c>
      <c r="I48" s="24" t="s">
        <v>3</v>
      </c>
    </row>
    <row r="49" spans="2:9" x14ac:dyDescent="0.45">
      <c r="B49" s="20">
        <f t="shared" si="5"/>
        <v>10</v>
      </c>
      <c r="C49" s="20" t="str">
        <f t="shared" si="6"/>
        <v>Juist-N-Boei - VQ</v>
      </c>
      <c r="D49" s="20" t="s">
        <v>61</v>
      </c>
      <c r="E49" s="21">
        <v>5.8</v>
      </c>
      <c r="F49" s="21">
        <v>6.5</v>
      </c>
      <c r="G49" s="22">
        <f t="shared" si="4"/>
        <v>3.7179487179487179E-2</v>
      </c>
      <c r="H49" s="23">
        <v>260</v>
      </c>
      <c r="I49" s="24" t="s">
        <v>3</v>
      </c>
    </row>
    <row r="50" spans="2:9" x14ac:dyDescent="0.45">
      <c r="B50" s="20">
        <f t="shared" si="5"/>
        <v>11</v>
      </c>
      <c r="C50" s="20" t="str">
        <f t="shared" si="6"/>
        <v>Juisteriff-N-Boei - Q</v>
      </c>
      <c r="D50" s="20" t="s">
        <v>62</v>
      </c>
      <c r="E50" s="21">
        <v>5.7</v>
      </c>
      <c r="F50" s="21">
        <v>6.5</v>
      </c>
      <c r="G50" s="22">
        <f t="shared" si="4"/>
        <v>3.653846153846154E-2</v>
      </c>
      <c r="H50" s="23">
        <v>260</v>
      </c>
      <c r="I50" s="24" t="s">
        <v>3</v>
      </c>
    </row>
    <row r="51" spans="2:9" x14ac:dyDescent="0.45">
      <c r="B51" s="20">
        <f t="shared" si="5"/>
        <v>12</v>
      </c>
      <c r="C51" s="20" t="str">
        <f t="shared" si="6"/>
        <v>Osterems-Boei - Iso.4s</v>
      </c>
      <c r="D51" s="20" t="s">
        <v>63</v>
      </c>
      <c r="E51" s="21">
        <v>6.2</v>
      </c>
      <c r="F51" s="21">
        <v>6.5</v>
      </c>
      <c r="G51" s="22">
        <f t="shared" si="4"/>
        <v>3.9743589743589748E-2</v>
      </c>
      <c r="H51" s="23">
        <v>243</v>
      </c>
      <c r="I51" s="24" t="s">
        <v>3</v>
      </c>
    </row>
    <row r="52" spans="2:9" ht="32" x14ac:dyDescent="0.45">
      <c r="B52" s="20">
        <f t="shared" si="5"/>
        <v>13</v>
      </c>
      <c r="C52" s="20" t="str">
        <f t="shared" si="6"/>
        <v>Riffgat-Boei - Iso.8s</v>
      </c>
      <c r="D52" s="20" t="s">
        <v>64</v>
      </c>
      <c r="E52" s="21">
        <v>5.8</v>
      </c>
      <c r="F52" s="21">
        <v>6.5</v>
      </c>
      <c r="G52" s="22">
        <f t="shared" si="4"/>
        <v>3.7179487179487179E-2</v>
      </c>
      <c r="H52" s="23">
        <v>250</v>
      </c>
      <c r="I52" s="24" t="s">
        <v>9</v>
      </c>
    </row>
    <row r="53" spans="2:9" x14ac:dyDescent="0.45">
      <c r="B53" s="20">
        <f t="shared" si="5"/>
        <v>14</v>
      </c>
      <c r="C53" s="20" t="str">
        <f t="shared" si="6"/>
        <v>Westerems-Boei - Iso.4s</v>
      </c>
      <c r="D53" s="20" t="s">
        <v>65</v>
      </c>
      <c r="E53" s="21">
        <v>5</v>
      </c>
      <c r="F53" s="21">
        <v>6.5</v>
      </c>
      <c r="G53" s="22">
        <f t="shared" si="4"/>
        <v>3.2051282051282055E-2</v>
      </c>
      <c r="H53" s="23">
        <v>250</v>
      </c>
      <c r="I53" s="24" t="s">
        <v>7</v>
      </c>
    </row>
    <row r="54" spans="2:9" x14ac:dyDescent="0.45">
      <c r="B54" s="20">
        <f t="shared" si="5"/>
        <v>15</v>
      </c>
      <c r="C54" s="20" t="str">
        <f t="shared" si="6"/>
        <v>A-KERK-Boei - VQ(9).10s</v>
      </c>
      <c r="D54" s="20" t="s">
        <v>66</v>
      </c>
      <c r="E54" s="21">
        <v>8</v>
      </c>
      <c r="F54" s="21">
        <v>6.5</v>
      </c>
      <c r="G54" s="22">
        <f t="shared" si="4"/>
        <v>5.1282051282051287E-2</v>
      </c>
      <c r="H54" s="23">
        <v>257</v>
      </c>
      <c r="I54" s="24" t="s">
        <v>3</v>
      </c>
    </row>
    <row r="55" spans="2:9" x14ac:dyDescent="0.45">
      <c r="B55" s="20">
        <f t="shared" si="5"/>
        <v>16</v>
      </c>
      <c r="C55" s="20" t="str">
        <f t="shared" si="6"/>
        <v>PEN 21-Baken - FL(4)Y.10s</v>
      </c>
      <c r="D55" s="20" t="s">
        <v>67</v>
      </c>
      <c r="E55" s="21">
        <v>7.8</v>
      </c>
      <c r="F55" s="21">
        <v>6.5</v>
      </c>
      <c r="G55" s="22">
        <f t="shared" si="4"/>
        <v>4.9999999999999996E-2</v>
      </c>
      <c r="H55" s="23">
        <v>250</v>
      </c>
      <c r="I55" s="24" t="s">
        <v>3</v>
      </c>
    </row>
    <row r="56" spans="2:9" x14ac:dyDescent="0.45">
      <c r="B56" s="20">
        <f t="shared" si="5"/>
        <v>17</v>
      </c>
      <c r="C56" s="20" t="str">
        <f t="shared" si="6"/>
        <v>AM-Boei - VQ</v>
      </c>
      <c r="D56" s="20" t="s">
        <v>68</v>
      </c>
      <c r="E56" s="21">
        <v>6.6</v>
      </c>
      <c r="F56" s="21">
        <v>6.5</v>
      </c>
      <c r="G56" s="22">
        <f t="shared" si="4"/>
        <v>4.2307692307692303E-2</v>
      </c>
      <c r="H56" s="23">
        <v>268</v>
      </c>
      <c r="I56" s="24" t="s">
        <v>3</v>
      </c>
    </row>
    <row r="57" spans="2:9" x14ac:dyDescent="0.45">
      <c r="B57" s="20">
        <f t="shared" si="5"/>
        <v>18</v>
      </c>
      <c r="C57" s="20" t="str">
        <f t="shared" si="6"/>
        <v>BR-Boei - Q</v>
      </c>
      <c r="D57" s="20" t="s">
        <v>69</v>
      </c>
      <c r="E57" s="21">
        <v>7.6</v>
      </c>
      <c r="F57" s="21">
        <v>6.5</v>
      </c>
      <c r="G57" s="22">
        <f t="shared" si="4"/>
        <v>4.8717948717948711E-2</v>
      </c>
      <c r="H57" s="23">
        <v>250</v>
      </c>
      <c r="I57" s="24" t="s">
        <v>3</v>
      </c>
    </row>
    <row r="58" spans="2:9" x14ac:dyDescent="0.45">
      <c r="B58" s="20">
        <f t="shared" si="5"/>
        <v>19</v>
      </c>
      <c r="C58" s="20" t="str">
        <f t="shared" si="6"/>
        <v>TS-Boei - VQ</v>
      </c>
      <c r="D58" s="20" t="s">
        <v>70</v>
      </c>
      <c r="E58" s="21">
        <v>7.3</v>
      </c>
      <c r="F58" s="21">
        <v>6.5</v>
      </c>
      <c r="G58" s="22">
        <f t="shared" si="4"/>
        <v>4.6794871794871795E-2</v>
      </c>
      <c r="H58" s="23">
        <v>255</v>
      </c>
      <c r="I58" s="24" t="s">
        <v>3</v>
      </c>
    </row>
    <row r="59" spans="2:9" x14ac:dyDescent="0.45">
      <c r="B59" s="20">
        <f t="shared" si="5"/>
        <v>20</v>
      </c>
      <c r="C59" s="20" t="str">
        <f>IF(D59="","",IF(OR(LEFT(D58,2)="BB",LEFT(D58,2)="SB"),MID(D58,5,LEN(D58)),D58))</f>
        <v>Stolzenfels-Boei - VQ(9).10s</v>
      </c>
      <c r="D59" s="20" t="s">
        <v>71</v>
      </c>
      <c r="E59" s="21">
        <v>5</v>
      </c>
      <c r="F59" s="21">
        <v>6.5</v>
      </c>
      <c r="G59" s="22">
        <f t="shared" si="4"/>
        <v>3.2051282051282055E-2</v>
      </c>
      <c r="H59" s="23">
        <v>246</v>
      </c>
      <c r="I59" s="24" t="s">
        <v>3</v>
      </c>
    </row>
    <row r="60" spans="2:9" x14ac:dyDescent="0.45">
      <c r="B60" s="20">
        <f t="shared" si="5"/>
        <v>21</v>
      </c>
      <c r="C60" s="20" t="str">
        <f>IF(D60="","",IF(OR(LEFT(D59,2)="BB",LEFT(D59,2)="SB"),MID(D59,5,LEN(D59)),D59))</f>
        <v>TG-Boei - Q(9).15s</v>
      </c>
      <c r="D60" s="20" t="s">
        <v>72</v>
      </c>
      <c r="E60" s="21">
        <v>5</v>
      </c>
      <c r="F60" s="21">
        <v>6.5</v>
      </c>
      <c r="G60" s="22">
        <f t="shared" si="4"/>
        <v>3.2051282051282055E-2</v>
      </c>
      <c r="H60" s="23">
        <v>229</v>
      </c>
      <c r="I60" s="24" t="s">
        <v>35</v>
      </c>
    </row>
    <row r="61" spans="2:9" x14ac:dyDescent="0.45">
      <c r="B61" s="20">
        <f t="shared" si="5"/>
        <v>22</v>
      </c>
      <c r="C61" s="20" t="str">
        <f>IF(D61="","",IF(OR(LEFT(D60,2)="BB",LEFT(D60,2)="SB"),MID(D60,5,LEN(D60)),D60))</f>
        <v>53°21'N - 5°56'E</v>
      </c>
      <c r="D61" s="20" t="s">
        <v>73</v>
      </c>
      <c r="E61" s="21">
        <v>1.8</v>
      </c>
      <c r="F61" s="21">
        <v>6.5</v>
      </c>
      <c r="G61" s="22">
        <f t="shared" si="4"/>
        <v>1.1538461538461539E-2</v>
      </c>
      <c r="H61" s="23">
        <v>137</v>
      </c>
      <c r="I61" s="24" t="s">
        <v>35</v>
      </c>
    </row>
    <row r="62" spans="2:9" ht="32" x14ac:dyDescent="0.45">
      <c r="B62" s="20">
        <f t="shared" si="5"/>
        <v>23</v>
      </c>
      <c r="C62" s="20" t="str">
        <f>IF(D62="","",IF(OR(LEFT(D61,2)="BB",LEFT(D61,2)="SB"),MID(D61,5,LEN(D61)),D61))</f>
        <v>ZS 2A-Boei - (Rood) 6s</v>
      </c>
      <c r="D62" s="20" t="s">
        <v>0</v>
      </c>
      <c r="E62" s="21">
        <v>7</v>
      </c>
      <c r="F62" s="21">
        <v>6.5</v>
      </c>
      <c r="G62" s="22">
        <f t="shared" si="4"/>
        <v>4.4871794871794872E-2</v>
      </c>
      <c r="H62" s="23"/>
      <c r="I62" s="24" t="s">
        <v>39</v>
      </c>
    </row>
    <row r="63" spans="2:9" s="10" customFormat="1" x14ac:dyDescent="0.45">
      <c r="B63" s="13"/>
      <c r="C63" s="13" t="s">
        <v>46</v>
      </c>
      <c r="D63" s="13"/>
      <c r="E63" s="14">
        <f>SUM(E40:E62)</f>
        <v>134.59999999999997</v>
      </c>
      <c r="F63" s="14">
        <f>SUMPRODUCT(E40:E62,F40:F62)/E63</f>
        <v>6.5000000000000027</v>
      </c>
      <c r="G63" s="15">
        <f>SUM(G40:G62)</f>
        <v>0.86282051282051275</v>
      </c>
      <c r="H63" s="16"/>
      <c r="I63" s="13"/>
    </row>
    <row r="65" spans="2:2" x14ac:dyDescent="0.45">
      <c r="B65" s="17" t="s">
        <v>37</v>
      </c>
    </row>
  </sheetData>
  <conditionalFormatting sqref="D11:D34">
    <cfRule type="expression" dxfId="43" priority="1">
      <formula>LEFT(D11,2)="SB"</formula>
    </cfRule>
    <cfRule type="expression" dxfId="42" priority="2">
      <formula>LEFT(D11,2)="BB"</formula>
    </cfRule>
  </conditionalFormatting>
  <conditionalFormatting sqref="D40:D44">
    <cfRule type="expression" dxfId="41" priority="41">
      <formula>LEFT(D40,2)="SB"</formula>
    </cfRule>
    <cfRule type="expression" dxfId="40" priority="42">
      <formula>LEFT(D40,2)="BB"</formula>
    </cfRule>
  </conditionalFormatting>
  <conditionalFormatting sqref="D43:D45">
    <cfRule type="expression" dxfId="39" priority="39">
      <formula>LEFT(D43,2)="SB"</formula>
    </cfRule>
    <cfRule type="expression" dxfId="38" priority="40">
      <formula>LEFT(D43,2)="BB"</formula>
    </cfRule>
  </conditionalFormatting>
  <conditionalFormatting sqref="D44:D46">
    <cfRule type="expression" dxfId="37" priority="37">
      <formula>LEFT(D44,2)="SB"</formula>
    </cfRule>
    <cfRule type="expression" dxfId="36" priority="38">
      <formula>LEFT(D44,2)="BB"</formula>
    </cfRule>
  </conditionalFormatting>
  <conditionalFormatting sqref="D45:D47">
    <cfRule type="expression" dxfId="35" priority="35">
      <formula>LEFT(D45,2)="SB"</formula>
    </cfRule>
    <cfRule type="expression" dxfId="34" priority="36">
      <formula>LEFT(D45,2)="BB"</formula>
    </cfRule>
  </conditionalFormatting>
  <conditionalFormatting sqref="D46:D48">
    <cfRule type="expression" dxfId="33" priority="33">
      <formula>LEFT(D46,2)="SB"</formula>
    </cfRule>
    <cfRule type="expression" dxfId="32" priority="34">
      <formula>LEFT(D46,2)="BB"</formula>
    </cfRule>
  </conditionalFormatting>
  <conditionalFormatting sqref="D47:D49">
    <cfRule type="expression" dxfId="31" priority="31">
      <formula>LEFT(D47,2)="SB"</formula>
    </cfRule>
    <cfRule type="expression" dxfId="30" priority="32">
      <formula>LEFT(D47,2)="BB"</formula>
    </cfRule>
  </conditionalFormatting>
  <conditionalFormatting sqref="D48:D50">
    <cfRule type="expression" dxfId="29" priority="29">
      <formula>LEFT(D48,2)="SB"</formula>
    </cfRule>
    <cfRule type="expression" dxfId="28" priority="30">
      <formula>LEFT(D48,2)="BB"</formula>
    </cfRule>
  </conditionalFormatting>
  <conditionalFormatting sqref="D49:D51">
    <cfRule type="expression" dxfId="27" priority="27">
      <formula>LEFT(D49,2)="SB"</formula>
    </cfRule>
    <cfRule type="expression" dxfId="26" priority="28">
      <formula>LEFT(D49,2)="BB"</formula>
    </cfRule>
  </conditionalFormatting>
  <conditionalFormatting sqref="D50:D52">
    <cfRule type="expression" dxfId="25" priority="25">
      <formula>LEFT(D50,2)="SB"</formula>
    </cfRule>
    <cfRule type="expression" dxfId="24" priority="26">
      <formula>LEFT(D50,2)="BB"</formula>
    </cfRule>
  </conditionalFormatting>
  <conditionalFormatting sqref="D51:D53">
    <cfRule type="expression" dxfId="23" priority="23">
      <formula>LEFT(D51,2)="SB"</formula>
    </cfRule>
    <cfRule type="expression" dxfId="22" priority="24">
      <formula>LEFT(D51,2)="BB"</formula>
    </cfRule>
  </conditionalFormatting>
  <conditionalFormatting sqref="D52:D54">
    <cfRule type="expression" dxfId="21" priority="21">
      <formula>LEFT(D52,2)="SB"</formula>
    </cfRule>
    <cfRule type="expression" dxfId="20" priority="22">
      <formula>LEFT(D52,2)="BB"</formula>
    </cfRule>
  </conditionalFormatting>
  <conditionalFormatting sqref="D53:D55">
    <cfRule type="expression" dxfId="19" priority="19">
      <formula>LEFT(D53,2)="SB"</formula>
    </cfRule>
    <cfRule type="expression" dxfId="18" priority="20">
      <formula>LEFT(D53,2)="BB"</formula>
    </cfRule>
  </conditionalFormatting>
  <conditionalFormatting sqref="D54:D56">
    <cfRule type="expression" dxfId="17" priority="17">
      <formula>LEFT(D54,2)="SB"</formula>
    </cfRule>
    <cfRule type="expression" dxfId="16" priority="18">
      <formula>LEFT(D54,2)="BB"</formula>
    </cfRule>
  </conditionalFormatting>
  <conditionalFormatting sqref="D55:D57">
    <cfRule type="expression" dxfId="15" priority="15">
      <formula>LEFT(D55,2)="SB"</formula>
    </cfRule>
    <cfRule type="expression" dxfId="14" priority="16">
      <formula>LEFT(D55,2)="BB"</formula>
    </cfRule>
  </conditionalFormatting>
  <conditionalFormatting sqref="D56:D58">
    <cfRule type="expression" dxfId="13" priority="13">
      <formula>LEFT(D56,2)="SB"</formula>
    </cfRule>
    <cfRule type="expression" dxfId="12" priority="14">
      <formula>LEFT(D56,2)="BB"</formula>
    </cfRule>
  </conditionalFormatting>
  <conditionalFormatting sqref="D57:D59">
    <cfRule type="expression" dxfId="11" priority="11">
      <formula>LEFT(D57,2)="SB"</formula>
    </cfRule>
    <cfRule type="expression" dxfId="10" priority="12">
      <formula>LEFT(D57,2)="BB"</formula>
    </cfRule>
  </conditionalFormatting>
  <conditionalFormatting sqref="D58:D60">
    <cfRule type="expression" dxfId="9" priority="9">
      <formula>LEFT(D58,2)="SB"</formula>
    </cfRule>
    <cfRule type="expression" dxfId="8" priority="10">
      <formula>LEFT(D58,2)="BB"</formula>
    </cfRule>
  </conditionalFormatting>
  <conditionalFormatting sqref="D59:D61">
    <cfRule type="expression" dxfId="7" priority="7">
      <formula>LEFT(D59,2)="SB"</formula>
    </cfRule>
    <cfRule type="expression" dxfId="6" priority="8">
      <formula>LEFT(D59,2)="BB"</formula>
    </cfRule>
  </conditionalFormatting>
  <conditionalFormatting sqref="D60:D61">
    <cfRule type="expression" dxfId="5" priority="5">
      <formula>LEFT(D60,2)="SB"</formula>
    </cfRule>
    <cfRule type="expression" dxfId="4" priority="6">
      <formula>LEFT(D60,2)="BB"</formula>
    </cfRule>
  </conditionalFormatting>
  <conditionalFormatting sqref="D61:D62">
    <cfRule type="expression" dxfId="3" priority="3">
      <formula>LEFT(D61,2)="SB"</formula>
    </cfRule>
    <cfRule type="expression" dxfId="2" priority="4">
      <formula>LEFT(D61,2)="BB"</formula>
    </cfRule>
  </conditionalFormatting>
  <hyperlinks>
    <hyperlink ref="B5" location="HELGOLAND_VLIELAND" display="VAARPLAN HELGOLAND - VLIELAND" xr:uid="{F8E6FAFB-5150-4E92-8381-510623EFA0CD}"/>
    <hyperlink ref="B4" location="THYBORØN_HELGOLAND" display="VAARPLAN THYBORØN - HELGOLAND" xr:uid="{78B8952F-74BE-4153-B860-C21A5D1E150C}"/>
  </hyperlinks>
  <pageMargins left="0.7" right="0.7" top="0.75" bottom="0.75" header="0.3" footer="0.3"/>
  <pageSetup scale="63" fitToHeight="0" orientation="landscape" r:id="rId1"/>
  <rowBreaks count="1" manualBreakCount="1">
    <brk id="36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5BA39-6A67-47F1-AB94-A921F2D0E20A}">
  <sheetPr>
    <tabColor theme="5"/>
    <pageSetUpPr fitToPage="1"/>
  </sheetPr>
  <dimension ref="A1:I57"/>
  <sheetViews>
    <sheetView showGridLines="0" workbookViewId="0">
      <pane ySplit="5" topLeftCell="A6" activePane="bottomLeft" state="frozen"/>
      <selection pane="bottomLeft" activeCell="A6" sqref="A6"/>
    </sheetView>
  </sheetViews>
  <sheetFormatPr defaultRowHeight="16" x14ac:dyDescent="0.45"/>
  <cols>
    <col min="1" max="1" width="2.796875" style="4" customWidth="1"/>
    <col min="2" max="2" width="3.296875" style="4" customWidth="1"/>
    <col min="3" max="4" width="30.796875" style="4" customWidth="1"/>
    <col min="5" max="8" width="15.69921875" style="4" customWidth="1"/>
    <col min="9" max="9" width="84.19921875" style="4" customWidth="1"/>
    <col min="10" max="16384" width="8.796875" style="4"/>
  </cols>
  <sheetData>
    <row r="1" spans="1:9" s="37" customFormat="1" x14ac:dyDescent="0.45"/>
    <row r="2" spans="1:9" s="37" customFormat="1" ht="17.5" x14ac:dyDescent="0.45">
      <c r="B2" s="25" t="s">
        <v>118</v>
      </c>
    </row>
    <row r="3" spans="1:9" s="37" customFormat="1" x14ac:dyDescent="0.45"/>
    <row r="4" spans="1:9" s="37" customFormat="1" x14ac:dyDescent="0.45">
      <c r="B4" s="39" t="s">
        <v>111</v>
      </c>
    </row>
    <row r="5" spans="1:9" s="37" customFormat="1" x14ac:dyDescent="0.45">
      <c r="B5" s="39"/>
    </row>
    <row r="7" spans="1:9" ht="17.5" x14ac:dyDescent="0.45">
      <c r="B7" s="26" t="s">
        <v>110</v>
      </c>
      <c r="D7" s="5"/>
      <c r="E7" s="6" t="s">
        <v>47</v>
      </c>
      <c r="F7" s="7"/>
    </row>
    <row r="9" spans="1:9" s="9" customFormat="1" x14ac:dyDescent="0.45">
      <c r="A9" s="8">
        <v>0</v>
      </c>
      <c r="B9" s="27"/>
      <c r="C9" s="27" t="s">
        <v>41</v>
      </c>
      <c r="D9" s="27" t="s">
        <v>42</v>
      </c>
      <c r="E9" s="27" t="s">
        <v>43</v>
      </c>
      <c r="F9" s="27" t="s">
        <v>12</v>
      </c>
      <c r="G9" s="27" t="s">
        <v>44</v>
      </c>
      <c r="H9" s="27" t="s">
        <v>36</v>
      </c>
      <c r="I9" s="27" t="s">
        <v>45</v>
      </c>
    </row>
    <row r="10" spans="1:9" x14ac:dyDescent="0.45">
      <c r="B10" s="32">
        <v>1</v>
      </c>
      <c r="C10" s="32" t="s">
        <v>77</v>
      </c>
      <c r="D10" s="32" t="s">
        <v>78</v>
      </c>
      <c r="E10" s="33">
        <v>1</v>
      </c>
      <c r="F10" s="33">
        <v>6.5</v>
      </c>
      <c r="G10" s="34">
        <f t="shared" ref="G10:G54" si="0">IF(D10="","",E10/F10/24)</f>
        <v>6.4102564102564109E-3</v>
      </c>
      <c r="H10" s="35"/>
      <c r="I10" s="36" t="s">
        <v>106</v>
      </c>
    </row>
    <row r="11" spans="1:9" x14ac:dyDescent="0.45">
      <c r="B11" s="32">
        <f t="shared" ref="B11:B54" si="1">B10+1</f>
        <v>2</v>
      </c>
      <c r="C11" s="32" t="str">
        <f>IF(D11="","",IF(OR(LEFT(D10,2)="BB",LEFT(D10,2)="SB"),MID(D10,5,LEN(D10)),D10))</f>
        <v>58 (Rood) - Q.R</v>
      </c>
      <c r="D11" s="32" t="s">
        <v>79</v>
      </c>
      <c r="E11" s="33">
        <v>1.1000000000000001</v>
      </c>
      <c r="F11" s="33">
        <v>6.5</v>
      </c>
      <c r="G11" s="34">
        <f t="shared" si="0"/>
        <v>7.0512820512820514E-3</v>
      </c>
      <c r="H11" s="35"/>
      <c r="I11" s="36" t="s">
        <v>1</v>
      </c>
    </row>
    <row r="12" spans="1:9" x14ac:dyDescent="0.45">
      <c r="B12" s="32">
        <f t="shared" si="1"/>
        <v>3</v>
      </c>
      <c r="C12" s="32" t="str">
        <f t="shared" ref="C12:C21" si="2">IF(D12="","",IF(OR(LEFT(D11,2)="BB",LEFT(D11,2)="SB"),MID(D11,5,LEN(D11)),D11))</f>
        <v>56 (Rood) - OC(2).R.9s</v>
      </c>
      <c r="D12" s="32" t="s">
        <v>80</v>
      </c>
      <c r="E12" s="33">
        <v>12</v>
      </c>
      <c r="F12" s="33">
        <v>6.5</v>
      </c>
      <c r="G12" s="34">
        <f t="shared" si="0"/>
        <v>7.6923076923076927E-2</v>
      </c>
      <c r="H12" s="35"/>
      <c r="I12" s="36" t="s">
        <v>1</v>
      </c>
    </row>
    <row r="13" spans="1:9" x14ac:dyDescent="0.45">
      <c r="B13" s="32">
        <f t="shared" si="1"/>
        <v>4</v>
      </c>
      <c r="C13" s="32" t="str">
        <f t="shared" si="2"/>
        <v>32B (Rood) - Q.R</v>
      </c>
      <c r="D13" s="32" t="s">
        <v>81</v>
      </c>
      <c r="E13" s="33">
        <v>2.2999999999999998</v>
      </c>
      <c r="F13" s="33">
        <v>6.5</v>
      </c>
      <c r="G13" s="34">
        <f t="shared" si="0"/>
        <v>1.4743589743589742E-2</v>
      </c>
      <c r="H13" s="35"/>
      <c r="I13" s="36" t="s">
        <v>1</v>
      </c>
    </row>
    <row r="14" spans="1:9" x14ac:dyDescent="0.45">
      <c r="B14" s="32">
        <f t="shared" si="1"/>
        <v>5</v>
      </c>
      <c r="C14" s="32" t="str">
        <f t="shared" si="2"/>
        <v>32A (Rood) - OC(2).R.9s</v>
      </c>
      <c r="D14" s="32" t="s">
        <v>82</v>
      </c>
      <c r="E14" s="33">
        <v>1.1000000000000001</v>
      </c>
      <c r="F14" s="33">
        <v>6.5</v>
      </c>
      <c r="G14" s="34">
        <f t="shared" si="0"/>
        <v>7.0512820512820514E-3</v>
      </c>
      <c r="H14" s="35"/>
      <c r="I14" s="36" t="s">
        <v>107</v>
      </c>
    </row>
    <row r="15" spans="1:9" x14ac:dyDescent="0.45">
      <c r="B15" s="32">
        <f t="shared" si="1"/>
        <v>6</v>
      </c>
      <c r="C15" s="32" t="str">
        <f t="shared" si="2"/>
        <v>31 (Groen) - Fl.G.4s</v>
      </c>
      <c r="D15" s="32" t="s">
        <v>83</v>
      </c>
      <c r="E15" s="33">
        <v>1.3</v>
      </c>
      <c r="F15" s="33">
        <v>6.5</v>
      </c>
      <c r="G15" s="34">
        <f t="shared" si="0"/>
        <v>8.3333333333333332E-3</v>
      </c>
      <c r="H15" s="35"/>
      <c r="I15" s="36" t="s">
        <v>1</v>
      </c>
    </row>
    <row r="16" spans="1:9" x14ac:dyDescent="0.45">
      <c r="B16" s="32">
        <f t="shared" si="1"/>
        <v>7</v>
      </c>
      <c r="C16" s="32" t="str">
        <f t="shared" si="2"/>
        <v>30 (Rood) - OC(2).R.9s</v>
      </c>
      <c r="D16" s="32" t="s">
        <v>84</v>
      </c>
      <c r="E16" s="33">
        <v>1.4</v>
      </c>
      <c r="F16" s="33">
        <v>6.5</v>
      </c>
      <c r="G16" s="34">
        <f t="shared" si="0"/>
        <v>8.9743589743589737E-3</v>
      </c>
      <c r="H16" s="35"/>
      <c r="I16" s="36" t="s">
        <v>1</v>
      </c>
    </row>
    <row r="17" spans="2:9" x14ac:dyDescent="0.45">
      <c r="B17" s="32">
        <f t="shared" si="1"/>
        <v>8</v>
      </c>
      <c r="C17" s="32" t="str">
        <f t="shared" si="2"/>
        <v>28 (Rood) - Fl.R.4s</v>
      </c>
      <c r="D17" s="32" t="s">
        <v>85</v>
      </c>
      <c r="E17" s="33">
        <v>1</v>
      </c>
      <c r="F17" s="33">
        <v>6.5</v>
      </c>
      <c r="G17" s="34">
        <f t="shared" si="0"/>
        <v>6.4102564102564109E-3</v>
      </c>
      <c r="H17" s="35"/>
      <c r="I17" s="36" t="s">
        <v>1</v>
      </c>
    </row>
    <row r="18" spans="2:9" x14ac:dyDescent="0.45">
      <c r="B18" s="32">
        <f t="shared" si="1"/>
        <v>9</v>
      </c>
      <c r="C18" s="32" t="str">
        <f t="shared" si="2"/>
        <v>26 (Rood) - Q.R</v>
      </c>
      <c r="D18" s="32" t="s">
        <v>86</v>
      </c>
      <c r="E18" s="33">
        <v>1</v>
      </c>
      <c r="F18" s="33">
        <v>6.5</v>
      </c>
      <c r="G18" s="34">
        <f t="shared" si="0"/>
        <v>6.4102564102564109E-3</v>
      </c>
      <c r="H18" s="35"/>
      <c r="I18" s="36" t="s">
        <v>1</v>
      </c>
    </row>
    <row r="19" spans="2:9" x14ac:dyDescent="0.45">
      <c r="B19" s="32">
        <f t="shared" si="1"/>
        <v>10</v>
      </c>
      <c r="C19" s="32" t="str">
        <f t="shared" si="2"/>
        <v>24/LL12 (Rood) - OC(2).R.9s</v>
      </c>
      <c r="D19" s="32" t="s">
        <v>87</v>
      </c>
      <c r="E19" s="33">
        <v>1</v>
      </c>
      <c r="F19" s="33">
        <v>6.5</v>
      </c>
      <c r="G19" s="34">
        <f t="shared" si="0"/>
        <v>6.4102564102564109E-3</v>
      </c>
      <c r="H19" s="35"/>
      <c r="I19" s="36" t="s">
        <v>1</v>
      </c>
    </row>
    <row r="20" spans="2:9" x14ac:dyDescent="0.45">
      <c r="B20" s="32">
        <f t="shared" si="1"/>
        <v>11</v>
      </c>
      <c r="C20" s="32" t="str">
        <f t="shared" si="2"/>
        <v>22 (Rood) - Q.R</v>
      </c>
      <c r="D20" s="32" t="s">
        <v>88</v>
      </c>
      <c r="E20" s="33">
        <v>1</v>
      </c>
      <c r="F20" s="33">
        <v>6.5</v>
      </c>
      <c r="G20" s="34">
        <f t="shared" si="0"/>
        <v>6.4102564102564109E-3</v>
      </c>
      <c r="H20" s="35"/>
      <c r="I20" s="36" t="s">
        <v>1</v>
      </c>
    </row>
    <row r="21" spans="2:9" x14ac:dyDescent="0.45">
      <c r="B21" s="32">
        <f t="shared" si="1"/>
        <v>12</v>
      </c>
      <c r="C21" s="32" t="str">
        <f t="shared" si="2"/>
        <v>20 (Rood) - OC(2).R.9s</v>
      </c>
      <c r="D21" s="32" t="s">
        <v>89</v>
      </c>
      <c r="E21" s="33">
        <v>1</v>
      </c>
      <c r="F21" s="33">
        <v>6.5</v>
      </c>
      <c r="G21" s="34">
        <f t="shared" si="0"/>
        <v>6.4102564102564109E-3</v>
      </c>
      <c r="H21" s="35"/>
      <c r="I21" s="36" t="s">
        <v>1</v>
      </c>
    </row>
    <row r="22" spans="2:9" x14ac:dyDescent="0.45">
      <c r="B22" s="32">
        <f t="shared" si="1"/>
        <v>13</v>
      </c>
      <c r="C22" s="32" t="str">
        <f t="shared" ref="C22:C54" si="3">IF(D22="","",IF(OR(LEFT(D21,2)="BB",LEFT(D21,2)="SB"),MID(D21,5,LEN(D21)),D21))</f>
        <v>18 (Rood) - OC(2).R.9s</v>
      </c>
      <c r="D22" s="32" t="s">
        <v>90</v>
      </c>
      <c r="E22" s="33">
        <v>1</v>
      </c>
      <c r="F22" s="33">
        <v>6.5</v>
      </c>
      <c r="G22" s="34">
        <f t="shared" si="0"/>
        <v>6.4102564102564109E-3</v>
      </c>
      <c r="H22" s="35"/>
      <c r="I22" s="36" t="s">
        <v>1</v>
      </c>
    </row>
    <row r="23" spans="2:9" x14ac:dyDescent="0.45">
      <c r="B23" s="32">
        <f t="shared" si="1"/>
        <v>14</v>
      </c>
      <c r="C23" s="32" t="str">
        <f t="shared" si="3"/>
        <v>16 (Rood) - FL.R.4s</v>
      </c>
      <c r="D23" s="32" t="s">
        <v>91</v>
      </c>
      <c r="E23" s="33">
        <v>1.6</v>
      </c>
      <c r="F23" s="33">
        <v>6.5</v>
      </c>
      <c r="G23" s="34">
        <f t="shared" si="0"/>
        <v>1.0256410256410256E-2</v>
      </c>
      <c r="H23" s="35"/>
      <c r="I23" s="36" t="s">
        <v>1</v>
      </c>
    </row>
    <row r="24" spans="2:9" x14ac:dyDescent="0.45">
      <c r="B24" s="32">
        <f t="shared" si="1"/>
        <v>15</v>
      </c>
      <c r="C24" s="32" t="str">
        <f t="shared" si="3"/>
        <v>14 (Rood) - Fl.R.5s</v>
      </c>
      <c r="D24" s="32" t="s">
        <v>92</v>
      </c>
      <c r="E24" s="33">
        <v>1.3</v>
      </c>
      <c r="F24" s="33">
        <v>6.5</v>
      </c>
      <c r="G24" s="34">
        <f t="shared" si="0"/>
        <v>8.3333333333333332E-3</v>
      </c>
      <c r="H24" s="35"/>
      <c r="I24" s="36" t="s">
        <v>1</v>
      </c>
    </row>
    <row r="25" spans="2:9" x14ac:dyDescent="0.45">
      <c r="B25" s="32">
        <f t="shared" si="1"/>
        <v>16</v>
      </c>
      <c r="C25" s="32" t="str">
        <f t="shared" si="3"/>
        <v>12 (Rood) - Fl.R.4s</v>
      </c>
      <c r="D25" s="32" t="s">
        <v>93</v>
      </c>
      <c r="E25" s="33">
        <v>1.3</v>
      </c>
      <c r="F25" s="33">
        <v>6.5</v>
      </c>
      <c r="G25" s="34">
        <f t="shared" si="0"/>
        <v>8.3333333333333332E-3</v>
      </c>
      <c r="H25" s="35"/>
      <c r="I25" s="36" t="s">
        <v>1</v>
      </c>
    </row>
    <row r="26" spans="2:9" x14ac:dyDescent="0.45">
      <c r="B26" s="32">
        <f t="shared" si="1"/>
        <v>17</v>
      </c>
      <c r="C26" s="32" t="str">
        <f t="shared" si="3"/>
        <v>10 (Rood) - OC(2).R.9s</v>
      </c>
      <c r="D26" s="32" t="s">
        <v>94</v>
      </c>
      <c r="E26" s="33">
        <v>1.5</v>
      </c>
      <c r="F26" s="33">
        <v>6.5</v>
      </c>
      <c r="G26" s="34">
        <f t="shared" si="0"/>
        <v>9.6153846153846159E-3</v>
      </c>
      <c r="H26" s="35"/>
      <c r="I26" s="36" t="s">
        <v>1</v>
      </c>
    </row>
    <row r="27" spans="2:9" x14ac:dyDescent="0.45">
      <c r="B27" s="32">
        <f t="shared" si="1"/>
        <v>18</v>
      </c>
      <c r="C27" s="32" t="str">
        <f t="shared" si="3"/>
        <v>8 (Rood) - Fl.R.4s</v>
      </c>
      <c r="D27" s="32" t="s">
        <v>95</v>
      </c>
      <c r="E27" s="33">
        <v>1.8</v>
      </c>
      <c r="F27" s="33">
        <v>6.5</v>
      </c>
      <c r="G27" s="34">
        <f t="shared" si="0"/>
        <v>1.1538461538461539E-2</v>
      </c>
      <c r="H27" s="35"/>
      <c r="I27" s="36" t="s">
        <v>1</v>
      </c>
    </row>
    <row r="28" spans="2:9" x14ac:dyDescent="0.45">
      <c r="B28" s="32">
        <f t="shared" si="1"/>
        <v>19</v>
      </c>
      <c r="C28" s="32" t="str">
        <f t="shared" si="3"/>
        <v>6 (Rood) - Q.R</v>
      </c>
      <c r="D28" s="32" t="s">
        <v>96</v>
      </c>
      <c r="E28" s="33">
        <v>1.5</v>
      </c>
      <c r="F28" s="33">
        <v>6.5</v>
      </c>
      <c r="G28" s="34">
        <f t="shared" si="0"/>
        <v>9.6153846153846159E-3</v>
      </c>
      <c r="H28" s="35"/>
      <c r="I28" s="36" t="s">
        <v>1</v>
      </c>
    </row>
    <row r="29" spans="2:9" x14ac:dyDescent="0.45">
      <c r="B29" s="32">
        <f t="shared" si="1"/>
        <v>20</v>
      </c>
      <c r="C29" s="32" t="str">
        <f t="shared" si="3"/>
        <v>4 (Rood) - Fl.R.4s</v>
      </c>
      <c r="D29" s="32" t="s">
        <v>97</v>
      </c>
      <c r="E29" s="33">
        <v>1.8</v>
      </c>
      <c r="F29" s="33">
        <v>6.5</v>
      </c>
      <c r="G29" s="34">
        <f t="shared" si="0"/>
        <v>1.1538461538461539E-2</v>
      </c>
      <c r="H29" s="35"/>
      <c r="I29" s="36" t="s">
        <v>1</v>
      </c>
    </row>
    <row r="30" spans="2:9" x14ac:dyDescent="0.45">
      <c r="B30" s="32">
        <f t="shared" si="1"/>
        <v>21</v>
      </c>
      <c r="C30" s="32" t="str">
        <f t="shared" si="3"/>
        <v>2 (Rood) - Q.R</v>
      </c>
      <c r="D30" s="32" t="s">
        <v>98</v>
      </c>
      <c r="E30" s="33">
        <v>4</v>
      </c>
      <c r="F30" s="33">
        <v>6.5</v>
      </c>
      <c r="G30" s="34">
        <f t="shared" si="0"/>
        <v>2.5641025641025644E-2</v>
      </c>
      <c r="H30" s="35">
        <v>273</v>
      </c>
      <c r="I30" s="36"/>
    </row>
    <row r="31" spans="2:9" x14ac:dyDescent="0.45">
      <c r="B31" s="32">
        <f t="shared" si="1"/>
        <v>22</v>
      </c>
      <c r="C31" s="32" t="str">
        <f t="shared" si="3"/>
        <v>Oc(2)Y.9s (Geel)</v>
      </c>
      <c r="D31" s="32" t="s">
        <v>99</v>
      </c>
      <c r="E31" s="33">
        <v>2</v>
      </c>
      <c r="F31" s="33">
        <v>6.5</v>
      </c>
      <c r="G31" s="34">
        <f t="shared" si="0"/>
        <v>1.2820512820512822E-2</v>
      </c>
      <c r="H31" s="35">
        <v>186</v>
      </c>
      <c r="I31" s="36"/>
    </row>
    <row r="32" spans="2:9" x14ac:dyDescent="0.45">
      <c r="B32" s="32">
        <f t="shared" si="1"/>
        <v>23</v>
      </c>
      <c r="C32" s="32" t="str">
        <f t="shared" si="3"/>
        <v>Elbe (Rood/Groen) - Iso.10s</v>
      </c>
      <c r="D32" s="32" t="s">
        <v>100</v>
      </c>
      <c r="E32" s="33">
        <v>3</v>
      </c>
      <c r="F32" s="33">
        <v>6.5</v>
      </c>
      <c r="G32" s="34">
        <f t="shared" si="0"/>
        <v>1.9230769230769232E-2</v>
      </c>
      <c r="H32" s="35">
        <v>180</v>
      </c>
      <c r="I32" s="36"/>
    </row>
    <row r="33" spans="2:9" x14ac:dyDescent="0.45">
      <c r="B33" s="32">
        <f t="shared" si="1"/>
        <v>24</v>
      </c>
      <c r="C33" s="32" t="str">
        <f t="shared" si="3"/>
        <v>Westertill-N - Q</v>
      </c>
      <c r="D33" s="32" t="s">
        <v>101</v>
      </c>
      <c r="E33" s="33">
        <v>3.6</v>
      </c>
      <c r="F33" s="33">
        <v>6.5</v>
      </c>
      <c r="G33" s="34">
        <f t="shared" si="0"/>
        <v>2.3076923076923078E-2</v>
      </c>
      <c r="H33" s="35">
        <v>255</v>
      </c>
      <c r="I33" s="36"/>
    </row>
    <row r="34" spans="2:9" x14ac:dyDescent="0.45">
      <c r="B34" s="32">
        <f t="shared" si="1"/>
        <v>25</v>
      </c>
      <c r="C34" s="32" t="str">
        <f t="shared" si="3"/>
        <v>NGN -VQ</v>
      </c>
      <c r="D34" s="32" t="s">
        <v>102</v>
      </c>
      <c r="E34" s="33">
        <v>2.9</v>
      </c>
      <c r="F34" s="33">
        <v>6.5</v>
      </c>
      <c r="G34" s="34">
        <f t="shared" si="0"/>
        <v>1.858974358974359E-2</v>
      </c>
      <c r="H34" s="35">
        <v>254</v>
      </c>
      <c r="I34" s="36"/>
    </row>
    <row r="35" spans="2:9" x14ac:dyDescent="0.45">
      <c r="B35" s="32">
        <f t="shared" si="1"/>
        <v>26</v>
      </c>
      <c r="C35" s="32" t="str">
        <f t="shared" si="3"/>
        <v>ST - ISO.8s</v>
      </c>
      <c r="D35" s="32" t="s">
        <v>103</v>
      </c>
      <c r="E35" s="33">
        <v>6.4</v>
      </c>
      <c r="F35" s="33">
        <v>6.5</v>
      </c>
      <c r="G35" s="34">
        <f t="shared" si="0"/>
        <v>4.1025641025641026E-2</v>
      </c>
      <c r="H35" s="35">
        <v>244</v>
      </c>
      <c r="I35" s="36"/>
    </row>
    <row r="36" spans="2:9" x14ac:dyDescent="0.45">
      <c r="B36" s="32">
        <f t="shared" si="1"/>
        <v>27</v>
      </c>
      <c r="C36" s="32" t="str">
        <f t="shared" si="3"/>
        <v>2A (Rood) - Fl(2)R.9s</v>
      </c>
      <c r="D36" s="32" t="s">
        <v>28</v>
      </c>
      <c r="E36" s="33">
        <v>1.6</v>
      </c>
      <c r="F36" s="33">
        <v>6.5</v>
      </c>
      <c r="G36" s="34">
        <f t="shared" si="0"/>
        <v>1.0256410256410256E-2</v>
      </c>
      <c r="H36" s="35">
        <v>221</v>
      </c>
      <c r="I36" s="36" t="s">
        <v>108</v>
      </c>
    </row>
    <row r="37" spans="2:9" x14ac:dyDescent="0.45">
      <c r="B37" s="32">
        <f t="shared" si="1"/>
        <v>28</v>
      </c>
      <c r="C37" s="32" t="str">
        <f t="shared" si="3"/>
        <v>1B/Jade1 - OC.G.4s</v>
      </c>
      <c r="D37" s="32" t="s">
        <v>29</v>
      </c>
      <c r="E37" s="33">
        <v>17</v>
      </c>
      <c r="F37" s="33">
        <v>6.5</v>
      </c>
      <c r="G37" s="34">
        <f t="shared" si="0"/>
        <v>0.10897435897435898</v>
      </c>
      <c r="H37" s="35">
        <v>248</v>
      </c>
      <c r="I37" s="36" t="s">
        <v>3</v>
      </c>
    </row>
    <row r="38" spans="2:9" ht="32" x14ac:dyDescent="0.45">
      <c r="B38" s="32">
        <f t="shared" si="1"/>
        <v>29</v>
      </c>
      <c r="C38" s="32" t="str">
        <f t="shared" si="3"/>
        <v>Norderney-Noord - Q</v>
      </c>
      <c r="D38" s="32" t="s">
        <v>27</v>
      </c>
      <c r="E38" s="33">
        <v>2.8</v>
      </c>
      <c r="F38" s="33">
        <v>6.5</v>
      </c>
      <c r="G38" s="34">
        <f t="shared" si="0"/>
        <v>1.7948717948717947E-2</v>
      </c>
      <c r="H38" s="35">
        <v>257</v>
      </c>
      <c r="I38" s="36" t="s">
        <v>8</v>
      </c>
    </row>
    <row r="39" spans="2:9" ht="32" x14ac:dyDescent="0.45">
      <c r="B39" s="32">
        <f t="shared" si="1"/>
        <v>30</v>
      </c>
      <c r="C39" s="32" t="str">
        <f t="shared" si="3"/>
        <v>Dovetief-Boei - Iso.4s</v>
      </c>
      <c r="D39" s="32" t="s">
        <v>26</v>
      </c>
      <c r="E39" s="33">
        <v>6.3</v>
      </c>
      <c r="F39" s="33">
        <v>6.5</v>
      </c>
      <c r="G39" s="34">
        <f t="shared" si="0"/>
        <v>4.0384615384615387E-2</v>
      </c>
      <c r="H39" s="35">
        <v>260</v>
      </c>
      <c r="I39" s="36" t="s">
        <v>8</v>
      </c>
    </row>
    <row r="40" spans="2:9" x14ac:dyDescent="0.45">
      <c r="B40" s="32">
        <f t="shared" si="1"/>
        <v>31</v>
      </c>
      <c r="C40" s="32" t="str">
        <f t="shared" si="3"/>
        <v>Schluchter-Boei - Iso.8s</v>
      </c>
      <c r="D40" s="32" t="s">
        <v>25</v>
      </c>
      <c r="E40" s="33">
        <v>4</v>
      </c>
      <c r="F40" s="33">
        <v>6.5</v>
      </c>
      <c r="G40" s="34">
        <f t="shared" si="0"/>
        <v>2.5641025641025644E-2</v>
      </c>
      <c r="H40" s="35">
        <v>260</v>
      </c>
      <c r="I40" s="36" t="s">
        <v>3</v>
      </c>
    </row>
    <row r="41" spans="2:9" x14ac:dyDescent="0.45">
      <c r="B41" s="32">
        <f t="shared" si="1"/>
        <v>32</v>
      </c>
      <c r="C41" s="32" t="str">
        <f t="shared" si="3"/>
        <v>Juist-N-Boei - VQ</v>
      </c>
      <c r="D41" s="32" t="s">
        <v>24</v>
      </c>
      <c r="E41" s="33">
        <v>5.8</v>
      </c>
      <c r="F41" s="33">
        <v>6.5</v>
      </c>
      <c r="G41" s="34">
        <f t="shared" si="0"/>
        <v>3.7179487179487179E-2</v>
      </c>
      <c r="H41" s="35">
        <v>260</v>
      </c>
      <c r="I41" s="36" t="s">
        <v>3</v>
      </c>
    </row>
    <row r="42" spans="2:9" x14ac:dyDescent="0.45">
      <c r="B42" s="32">
        <f t="shared" si="1"/>
        <v>33</v>
      </c>
      <c r="C42" s="32" t="str">
        <f t="shared" si="3"/>
        <v>Juisteriff-N-Boei - Q</v>
      </c>
      <c r="D42" s="32" t="s">
        <v>23</v>
      </c>
      <c r="E42" s="33">
        <v>5.7</v>
      </c>
      <c r="F42" s="33">
        <v>6.5</v>
      </c>
      <c r="G42" s="34">
        <f t="shared" si="0"/>
        <v>3.653846153846154E-2</v>
      </c>
      <c r="H42" s="35">
        <v>260</v>
      </c>
      <c r="I42" s="36" t="s">
        <v>3</v>
      </c>
    </row>
    <row r="43" spans="2:9" x14ac:dyDescent="0.45">
      <c r="B43" s="32">
        <f t="shared" si="1"/>
        <v>34</v>
      </c>
      <c r="C43" s="32" t="str">
        <f t="shared" si="3"/>
        <v>Osterems-Boei - Iso.4s</v>
      </c>
      <c r="D43" s="32" t="s">
        <v>22</v>
      </c>
      <c r="E43" s="33">
        <v>6.2</v>
      </c>
      <c r="F43" s="33">
        <v>6.5</v>
      </c>
      <c r="G43" s="34">
        <f t="shared" si="0"/>
        <v>3.9743589743589748E-2</v>
      </c>
      <c r="H43" s="35">
        <v>243</v>
      </c>
      <c r="I43" s="36" t="s">
        <v>3</v>
      </c>
    </row>
    <row r="44" spans="2:9" ht="32" x14ac:dyDescent="0.45">
      <c r="B44" s="32">
        <f t="shared" si="1"/>
        <v>35</v>
      </c>
      <c r="C44" s="32" t="str">
        <f t="shared" si="3"/>
        <v>Riffgat-Boei - Iso.8s</v>
      </c>
      <c r="D44" s="32" t="s">
        <v>21</v>
      </c>
      <c r="E44" s="33">
        <v>5.8</v>
      </c>
      <c r="F44" s="33">
        <v>6.5</v>
      </c>
      <c r="G44" s="34">
        <f t="shared" si="0"/>
        <v>3.7179487179487179E-2</v>
      </c>
      <c r="H44" s="35">
        <v>250</v>
      </c>
      <c r="I44" s="36" t="s">
        <v>9</v>
      </c>
    </row>
    <row r="45" spans="2:9" x14ac:dyDescent="0.45">
      <c r="B45" s="32">
        <f t="shared" si="1"/>
        <v>36</v>
      </c>
      <c r="C45" s="32" t="str">
        <f t="shared" si="3"/>
        <v>Westerems-Boei - Iso.4s</v>
      </c>
      <c r="D45" s="32" t="s">
        <v>20</v>
      </c>
      <c r="E45" s="33">
        <v>5</v>
      </c>
      <c r="F45" s="33">
        <v>6.5</v>
      </c>
      <c r="G45" s="34">
        <f t="shared" si="0"/>
        <v>3.2051282051282055E-2</v>
      </c>
      <c r="H45" s="35">
        <v>250</v>
      </c>
      <c r="I45" s="36" t="s">
        <v>7</v>
      </c>
    </row>
    <row r="46" spans="2:9" x14ac:dyDescent="0.45">
      <c r="B46" s="32">
        <f t="shared" si="1"/>
        <v>37</v>
      </c>
      <c r="C46" s="32" t="str">
        <f t="shared" si="3"/>
        <v>A-KERK-Boei - VQ(9).10s</v>
      </c>
      <c r="D46" s="32" t="s">
        <v>19</v>
      </c>
      <c r="E46" s="33">
        <v>8</v>
      </c>
      <c r="F46" s="33">
        <v>6.5</v>
      </c>
      <c r="G46" s="34">
        <f t="shared" si="0"/>
        <v>5.1282051282051287E-2</v>
      </c>
      <c r="H46" s="35">
        <v>257</v>
      </c>
      <c r="I46" s="36" t="s">
        <v>3</v>
      </c>
    </row>
    <row r="47" spans="2:9" x14ac:dyDescent="0.45">
      <c r="B47" s="32">
        <f t="shared" si="1"/>
        <v>38</v>
      </c>
      <c r="C47" s="32" t="str">
        <f t="shared" si="3"/>
        <v>PEN 21-Baken - FL(4)Y.10s</v>
      </c>
      <c r="D47" s="32" t="s">
        <v>18</v>
      </c>
      <c r="E47" s="33">
        <v>7.8</v>
      </c>
      <c r="F47" s="33">
        <v>6.5</v>
      </c>
      <c r="G47" s="34">
        <f t="shared" si="0"/>
        <v>4.9999999999999996E-2</v>
      </c>
      <c r="H47" s="35">
        <v>250</v>
      </c>
      <c r="I47" s="36" t="s">
        <v>3</v>
      </c>
    </row>
    <row r="48" spans="2:9" x14ac:dyDescent="0.45">
      <c r="B48" s="32">
        <f t="shared" si="1"/>
        <v>39</v>
      </c>
      <c r="C48" s="32" t="str">
        <f t="shared" si="3"/>
        <v>AM-Boei - VQ</v>
      </c>
      <c r="D48" s="32" t="s">
        <v>17</v>
      </c>
      <c r="E48" s="33">
        <v>6.6</v>
      </c>
      <c r="F48" s="33">
        <v>6.5</v>
      </c>
      <c r="G48" s="34">
        <f t="shared" si="0"/>
        <v>4.2307692307692303E-2</v>
      </c>
      <c r="H48" s="35">
        <v>268</v>
      </c>
      <c r="I48" s="36" t="s">
        <v>3</v>
      </c>
    </row>
    <row r="49" spans="2:9" x14ac:dyDescent="0.45">
      <c r="B49" s="32">
        <f t="shared" si="1"/>
        <v>40</v>
      </c>
      <c r="C49" s="32" t="str">
        <f t="shared" si="3"/>
        <v>BR-Boei - Q</v>
      </c>
      <c r="D49" s="32" t="s">
        <v>16</v>
      </c>
      <c r="E49" s="33">
        <v>7.6</v>
      </c>
      <c r="F49" s="33">
        <v>6.5</v>
      </c>
      <c r="G49" s="34">
        <f t="shared" si="0"/>
        <v>4.8717948717948711E-2</v>
      </c>
      <c r="H49" s="35">
        <v>250</v>
      </c>
      <c r="I49" s="36" t="s">
        <v>3</v>
      </c>
    </row>
    <row r="50" spans="2:9" x14ac:dyDescent="0.45">
      <c r="B50" s="32">
        <f t="shared" si="1"/>
        <v>41</v>
      </c>
      <c r="C50" s="32" t="str">
        <f t="shared" si="3"/>
        <v>TS-Boei - VQ</v>
      </c>
      <c r="D50" s="32" t="s">
        <v>15</v>
      </c>
      <c r="E50" s="33">
        <v>7.3</v>
      </c>
      <c r="F50" s="33">
        <v>6.5</v>
      </c>
      <c r="G50" s="34">
        <f t="shared" si="0"/>
        <v>4.6794871794871795E-2</v>
      </c>
      <c r="H50" s="35">
        <v>255</v>
      </c>
      <c r="I50" s="36" t="s">
        <v>3</v>
      </c>
    </row>
    <row r="51" spans="2:9" x14ac:dyDescent="0.45">
      <c r="B51" s="32">
        <f t="shared" si="1"/>
        <v>42</v>
      </c>
      <c r="C51" s="32" t="str">
        <f t="shared" si="3"/>
        <v>Stolzenfels-Boei - VQ(9).10s</v>
      </c>
      <c r="D51" s="32" t="s">
        <v>14</v>
      </c>
      <c r="E51" s="33">
        <v>5</v>
      </c>
      <c r="F51" s="33">
        <v>6.5</v>
      </c>
      <c r="G51" s="34">
        <f t="shared" si="0"/>
        <v>3.2051282051282055E-2</v>
      </c>
      <c r="H51" s="35">
        <v>246</v>
      </c>
      <c r="I51" s="36" t="s">
        <v>3</v>
      </c>
    </row>
    <row r="52" spans="2:9" x14ac:dyDescent="0.45">
      <c r="B52" s="32">
        <f t="shared" si="1"/>
        <v>43</v>
      </c>
      <c r="C52" s="32" t="str">
        <f t="shared" si="3"/>
        <v>TG-Boei - Q(9).15s</v>
      </c>
      <c r="D52" s="32" t="s">
        <v>40</v>
      </c>
      <c r="E52" s="33">
        <v>5</v>
      </c>
      <c r="F52" s="33">
        <v>6.5</v>
      </c>
      <c r="G52" s="34">
        <f t="shared" si="0"/>
        <v>3.2051282051282055E-2</v>
      </c>
      <c r="H52" s="35">
        <v>229</v>
      </c>
      <c r="I52" s="36" t="s">
        <v>35</v>
      </c>
    </row>
    <row r="53" spans="2:9" x14ac:dyDescent="0.45">
      <c r="B53" s="32">
        <f t="shared" si="1"/>
        <v>44</v>
      </c>
      <c r="C53" s="32" t="str">
        <f t="shared" si="3"/>
        <v>53°21'N - 5°56'E</v>
      </c>
      <c r="D53" s="32" t="s">
        <v>104</v>
      </c>
      <c r="E53" s="33">
        <v>2.2000000000000002</v>
      </c>
      <c r="F53" s="33">
        <v>6.5</v>
      </c>
      <c r="G53" s="34">
        <f t="shared" si="0"/>
        <v>1.4102564102564103E-2</v>
      </c>
      <c r="H53" s="35">
        <v>138</v>
      </c>
      <c r="I53" s="36" t="s">
        <v>35</v>
      </c>
    </row>
    <row r="54" spans="2:9" ht="32" x14ac:dyDescent="0.45">
      <c r="B54" s="32">
        <f t="shared" si="1"/>
        <v>45</v>
      </c>
      <c r="C54" s="32" t="str">
        <f t="shared" si="3"/>
        <v>ZS 1A-Boei - (Groen) 6s</v>
      </c>
      <c r="D54" s="32" t="s">
        <v>105</v>
      </c>
      <c r="E54" s="33">
        <v>7</v>
      </c>
      <c r="F54" s="33">
        <v>6.5</v>
      </c>
      <c r="G54" s="34">
        <f t="shared" si="0"/>
        <v>4.4871794871794872E-2</v>
      </c>
      <c r="H54" s="35"/>
      <c r="I54" s="36" t="s">
        <v>109</v>
      </c>
    </row>
    <row r="55" spans="2:9" s="10" customFormat="1" x14ac:dyDescent="0.45">
      <c r="B55" s="28"/>
      <c r="C55" s="28" t="s">
        <v>46</v>
      </c>
      <c r="D55" s="28"/>
      <c r="E55" s="29">
        <f>SUM(E10:E54)</f>
        <v>175.6</v>
      </c>
      <c r="F55" s="29">
        <f>SUMPRODUCT(E10:E54,F10:F54)/E55</f>
        <v>6.5000000000000009</v>
      </c>
      <c r="G55" s="30">
        <f>SUM(G10:G54)</f>
        <v>1.1256410256410259</v>
      </c>
      <c r="H55" s="31"/>
      <c r="I55" s="28"/>
    </row>
    <row r="57" spans="2:9" x14ac:dyDescent="0.45">
      <c r="B57" s="38" t="s">
        <v>37</v>
      </c>
    </row>
  </sheetData>
  <conditionalFormatting sqref="D10:D54">
    <cfRule type="expression" dxfId="1" priority="1">
      <formula>LEFT(D10,2)="SB"</formula>
    </cfRule>
    <cfRule type="expression" dxfId="0" priority="2">
      <formula>LEFT(D10,2)="BB"</formula>
    </cfRule>
  </conditionalFormatting>
  <hyperlinks>
    <hyperlink ref="B4" location="BRUNSBÜTTEL_VLIELAND" display="VAARPLAN THYBORØN - VLIELAND" xr:uid="{533A54D8-B353-486E-8498-3805CBC36722}"/>
  </hyperlinks>
  <pageMargins left="0.70866141732283472" right="0.70866141732283472" top="0.74803149606299213" bottom="0.74803149606299213" header="0.31496062992125984" footer="0.31496062992125984"/>
  <pageSetup paperSize="9" scale="6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7</vt:i4>
      </vt:variant>
    </vt:vector>
  </HeadingPairs>
  <TitlesOfParts>
    <vt:vector size="13" baseType="lpstr">
      <vt:lpstr>OOSTELIJKE RICHTING</vt:lpstr>
      <vt:lpstr>BRUNSBÜTTEL VIA HELGOLAND</vt:lpstr>
      <vt:lpstr>BRUNSBÜTTEL RECHTSTREEKS</vt:lpstr>
      <vt:lpstr>WESTELIJKE RICHTING</vt:lpstr>
      <vt:lpstr>VLIELAND VIA HELGOLAND</vt:lpstr>
      <vt:lpstr>VLIELAND RECHTSTREEKS</vt:lpstr>
      <vt:lpstr>'VLIELAND RECHTSTREEKS'!Afdruktitels</vt:lpstr>
      <vt:lpstr>BRUNSBÜTTEL_HELGOLAND</vt:lpstr>
      <vt:lpstr>BRUNSBÜTTEL_VLIELAND</vt:lpstr>
      <vt:lpstr>HELGOLAND_BRUNSBÜTTEL</vt:lpstr>
      <vt:lpstr>HELGOLAND_VLIELAND</vt:lpstr>
      <vt:lpstr>VLIELAND_BRUNSBÜTTEL</vt:lpstr>
      <vt:lpstr>VLIELAND_HELGOLAND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Lots R.S. (Renata)</dc:creator>
  <cp:lastModifiedBy>Renata Lots</cp:lastModifiedBy>
  <cp:lastPrinted>2025-07-21T13:36:42Z</cp:lastPrinted>
  <dcterms:created xsi:type="dcterms:W3CDTF">2022-05-25T12:57:08Z</dcterms:created>
  <dcterms:modified xsi:type="dcterms:W3CDTF">2026-06-02T16:51:31Z</dcterms:modified>
</cp:coreProperties>
</file>