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ivé\"/>
    </mc:Choice>
  </mc:AlternateContent>
  <xr:revisionPtr revIDLastSave="0" documentId="13_ncr:1_{75ED4B96-92AD-4334-BBD6-637E4EDB4F1E}" xr6:coauthVersionLast="47" xr6:coauthVersionMax="47" xr10:uidLastSave="{00000000-0000-0000-0000-000000000000}"/>
  <bookViews>
    <workbookView xWindow="-108" yWindow="-108" windowWidth="23256" windowHeight="12576" xr2:uid="{CB20935F-B3F0-4017-8B39-30C44085C011}"/>
  </bookViews>
  <sheets>
    <sheet name="Rechtsreeks" sheetId="2" r:id="rId1"/>
    <sheet name="via Helgolan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F48" i="2"/>
  <c r="E48" i="2"/>
  <c r="C26" i="2"/>
  <c r="C23" i="2"/>
  <c r="C24" i="2"/>
  <c r="C25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C21" i="2"/>
  <c r="C22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G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G5" i="2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F62" i="1"/>
  <c r="F32" i="1"/>
  <c r="F22" i="1"/>
  <c r="G31" i="1"/>
  <c r="G30" i="1"/>
  <c r="G29" i="1"/>
  <c r="G28" i="1"/>
  <c r="G2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5" i="1"/>
  <c r="C50" i="1"/>
  <c r="C51" i="1"/>
  <c r="C52" i="1"/>
  <c r="C53" i="1"/>
  <c r="C54" i="1"/>
  <c r="C55" i="1"/>
  <c r="C56" i="1"/>
  <c r="C57" i="1"/>
  <c r="C58" i="1"/>
  <c r="C59" i="1"/>
  <c r="C60" i="1"/>
  <c r="C61" i="1"/>
  <c r="C44" i="1"/>
  <c r="C45" i="1"/>
  <c r="C46" i="1"/>
  <c r="C47" i="1"/>
  <c r="C48" i="1"/>
  <c r="C49" i="1"/>
  <c r="C40" i="1"/>
  <c r="C41" i="1"/>
  <c r="C42" i="1"/>
  <c r="C43" i="1"/>
  <c r="C31" i="1"/>
  <c r="C39" i="1"/>
  <c r="C38" i="1"/>
  <c r="E62" i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C30" i="1"/>
  <c r="C29" i="1"/>
  <c r="C28" i="1"/>
  <c r="E32" i="1"/>
  <c r="B28" i="1"/>
  <c r="B29" i="1" s="1"/>
  <c r="B30" i="1" s="1"/>
  <c r="B31" i="1" s="1"/>
  <c r="C18" i="1"/>
  <c r="C19" i="1"/>
  <c r="C20" i="1"/>
  <c r="C21" i="1"/>
  <c r="E22" i="1"/>
  <c r="C7" i="1"/>
  <c r="C8" i="1"/>
  <c r="C9" i="1"/>
  <c r="C10" i="1"/>
  <c r="C11" i="1"/>
  <c r="C12" i="1"/>
  <c r="C13" i="1"/>
  <c r="C14" i="1"/>
  <c r="C15" i="1"/>
  <c r="C16" i="1"/>
  <c r="C17" i="1"/>
  <c r="C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G62" i="1" l="1"/>
  <c r="G22" i="1"/>
  <c r="G32" i="1"/>
</calcChain>
</file>

<file path=xl/sharedStrings.xml><?xml version="1.0" encoding="utf-8"?>
<sst xmlns="http://schemas.openxmlformats.org/spreadsheetml/2006/main" count="228" uniqueCount="77">
  <si>
    <t>Van</t>
  </si>
  <si>
    <t>Naar</t>
  </si>
  <si>
    <t>Koers</t>
  </si>
  <si>
    <t>Vlieland</t>
  </si>
  <si>
    <t>Opmerking</t>
  </si>
  <si>
    <t>Betonning volgen</t>
  </si>
  <si>
    <t>008°</t>
  </si>
  <si>
    <t>Coördinaat</t>
  </si>
  <si>
    <t>066°</t>
  </si>
  <si>
    <t>Koers volgen</t>
  </si>
  <si>
    <t>037°</t>
  </si>
  <si>
    <t>TS-Boei - VQ</t>
  </si>
  <si>
    <t>075°</t>
  </si>
  <si>
    <t>BR-Boei - Q</t>
  </si>
  <si>
    <t>070°</t>
  </si>
  <si>
    <t>AM-Boei - VQ</t>
  </si>
  <si>
    <t>088°</t>
  </si>
  <si>
    <t>PEN 21-Baken - FL(4)Y.10s</t>
  </si>
  <si>
    <t>Koers volgen; Boei heeft AIS</t>
  </si>
  <si>
    <t>Afstand (NM)</t>
  </si>
  <si>
    <t>Totaal</t>
  </si>
  <si>
    <t>Juisteriff-N-Boei - Q</t>
  </si>
  <si>
    <t>Juist-N-Boei - VQ</t>
  </si>
  <si>
    <t>1B/Jade1 - OC.G.4s</t>
  </si>
  <si>
    <t>Koers volgen; Uitwijk naar Norderney, betonning volgen; 1,7m diep; Haven Norderney: VHF17</t>
  </si>
  <si>
    <t>Koers volgen; Uitwijk naar Borkum, betonning volgen; 1,2m diep, dus met hoog water aanvaren; Haven Borkum: VHF14; Burkana-haven: VHF17</t>
  </si>
  <si>
    <t>Vaarplan Vlieland naar Jade1-Boei</t>
  </si>
  <si>
    <t>Vaarplan Jade1-Boei naar Helgoland</t>
  </si>
  <si>
    <t>2A-Boei - FL(2)R.9s</t>
  </si>
  <si>
    <t>E3-Boei - Iso.4s</t>
  </si>
  <si>
    <t>Dovetief-Boei - Iso.4s</t>
  </si>
  <si>
    <t>Schluchter-Boei - Iso.8s</t>
  </si>
  <si>
    <t>Helgoland-O-Boei - Q(3).10s</t>
  </si>
  <si>
    <t>Riffgat-Boei - Iso.8s</t>
  </si>
  <si>
    <t>Osterems-Boei - Iso.4s</t>
  </si>
  <si>
    <t>A-KERK-Boei - VQ(9).10s</t>
  </si>
  <si>
    <t>Westerems-Boei - Iso.4s</t>
  </si>
  <si>
    <t>Stolzenfels-Boei - VQ(9).10s</t>
  </si>
  <si>
    <t>TG-Boei - Q(9).15s</t>
  </si>
  <si>
    <t>ZS 2A-Boei - (Rood) 6s</t>
  </si>
  <si>
    <t>6-Boei - Fl(2)R.9s</t>
  </si>
  <si>
    <t>Vaarplan Helgoland naar Brunsbüttel</t>
  </si>
  <si>
    <t>Südhaven Helgoland</t>
  </si>
  <si>
    <t>Bakboord naar Südhaven; VHF67</t>
  </si>
  <si>
    <t>Westertill-N - Q</t>
  </si>
  <si>
    <t>Scharhörnriff-N - Q</t>
  </si>
  <si>
    <t>1 (Groen) - Q.G</t>
  </si>
  <si>
    <t>3 (Groen) - Fl.G.4s</t>
  </si>
  <si>
    <t>5 (Groen) - Q.G</t>
  </si>
  <si>
    <t>7 (Groen) - Fl.G.4s</t>
  </si>
  <si>
    <t>9 (Groen) - OC(2).G.9s</t>
  </si>
  <si>
    <t>11 (Groen) - Fl.G.4s</t>
  </si>
  <si>
    <t>13 (Groen) - Fl(2).G.5s</t>
  </si>
  <si>
    <t>15 (Groen) - OC(2).G.9s</t>
  </si>
  <si>
    <t>17 (Groen) - Fl.G.4s</t>
  </si>
  <si>
    <t>19 (Groen) - Q.G</t>
  </si>
  <si>
    <t>21 (Groen) - Fl.G.4s</t>
  </si>
  <si>
    <t>23(Groen) - OC(2).G.9s</t>
  </si>
  <si>
    <t>25 (Groen) - Q.G</t>
  </si>
  <si>
    <t>27 (Groen) - Fl.G.4s</t>
  </si>
  <si>
    <t>29 (Groen) - OC(2).G.9s</t>
  </si>
  <si>
    <t>31 (Groen) - Fl.G.4s</t>
  </si>
  <si>
    <t>Betonning volgen; Uitwijk naar Cuxhaven aan stuurboord</t>
  </si>
  <si>
    <t>31A (Groen) - Q.G</t>
  </si>
  <si>
    <t>33 (Groen) - Fl.G.4s</t>
  </si>
  <si>
    <t>55A (Groen) - Fl.G.4s</t>
  </si>
  <si>
    <t>57 (Groen) - Q.G</t>
  </si>
  <si>
    <t>57A (Groen) - Fl.G.4s</t>
  </si>
  <si>
    <t>Betonning volgen; Recht tegenover sluisingang Brunsbüttel; Wachten bij Mole1 (Stuurbordkant van Stuurboordsluis); Call Kielkanaal VHF13; Weerkanaal: VHF 68</t>
  </si>
  <si>
    <t>Duur (u:m)</t>
  </si>
  <si>
    <t>SOG (KN)</t>
  </si>
  <si>
    <t>2A (Rood) - Fl(2)R.9s</t>
  </si>
  <si>
    <t>Oversteek van de vaarroute</t>
  </si>
  <si>
    <t>ST - ISO.8s</t>
  </si>
  <si>
    <t>NGN -VQ</t>
  </si>
  <si>
    <t>Vaarplan Vlieland naar Brunsbüttel</t>
  </si>
  <si>
    <t>Betonning volgen; Recht tegenover sluisingang Brunsbüttel; Wachten bij Mole1 (Stuurboordkant van Stuurboordsluis); Call Kielkanaal VHF13; Weerkanaal: VHF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</si>
</sst>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°"/>
    <numFmt numFmtId="165" formatCode="#,##0.0"/>
    <numFmt numFmtId="170" formatCode="[h]:mm"/>
  </numFmts>
  <fonts count="5" x14ac:knownFonts="1"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4" tint="-0.499984740745262"/>
      <name val="Calibri"/>
      <family val="2"/>
    </font>
    <font>
      <b/>
      <i/>
      <sz val="12"/>
      <color theme="4" tint="-0.499984740745262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horizontal="right" vertical="top"/>
    </xf>
    <xf numFmtId="164" fontId="0" fillId="0" borderId="1" xfId="0" quotePrefix="1" applyNumberForma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170" fontId="0" fillId="0" borderId="1" xfId="0" applyNumberFormat="1" applyBorder="1" applyAlignment="1">
      <alignment horizontal="right" vertical="top"/>
    </xf>
    <xf numFmtId="170" fontId="1" fillId="2" borderId="1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801A-2672-4EB2-9C3A-09A6836D0A4D}">
  <dimension ref="B2:I48"/>
  <sheetViews>
    <sheetView showGridLines="0" tabSelected="1" workbookViewId="0">
      <selection activeCell="I48" sqref="I48"/>
    </sheetView>
  </sheetViews>
  <sheetFormatPr defaultRowHeight="13.8" x14ac:dyDescent="0.3"/>
  <cols>
    <col min="1" max="2" width="2.77734375" customWidth="1"/>
    <col min="3" max="4" width="30.77734375" customWidth="1"/>
    <col min="5" max="8" width="12.77734375" customWidth="1"/>
    <col min="9" max="9" width="84.21875" customWidth="1"/>
  </cols>
  <sheetData>
    <row r="2" spans="2:9" ht="15.6" x14ac:dyDescent="0.3">
      <c r="B2" s="3" t="s">
        <v>75</v>
      </c>
      <c r="D2" s="8"/>
      <c r="E2" s="2"/>
      <c r="F2" s="2"/>
    </row>
    <row r="4" spans="2:9" s="7" customFormat="1" x14ac:dyDescent="0.3">
      <c r="B4" s="6"/>
      <c r="C4" s="6" t="s">
        <v>0</v>
      </c>
      <c r="D4" s="6" t="s">
        <v>1</v>
      </c>
      <c r="E4" s="6" t="s">
        <v>19</v>
      </c>
      <c r="F4" s="6" t="s">
        <v>70</v>
      </c>
      <c r="G4" s="6" t="s">
        <v>69</v>
      </c>
      <c r="H4" s="6" t="s">
        <v>2</v>
      </c>
      <c r="I4" s="6" t="s">
        <v>4</v>
      </c>
    </row>
    <row r="5" spans="2:9" x14ac:dyDescent="0.3">
      <c r="B5" s="9">
        <v>1</v>
      </c>
      <c r="C5" s="9" t="s">
        <v>3</v>
      </c>
      <c r="D5" s="9" t="s">
        <v>39</v>
      </c>
      <c r="E5" s="10">
        <v>7</v>
      </c>
      <c r="F5" s="10">
        <v>5.5</v>
      </c>
      <c r="G5" s="13">
        <f>IF(D5="","",TIME(0,E5/F5*60,0))</f>
        <v>5.2777777777777778E-2</v>
      </c>
      <c r="H5" s="11"/>
      <c r="I5" s="12" t="s">
        <v>5</v>
      </c>
    </row>
    <row r="6" spans="2:9" x14ac:dyDescent="0.3">
      <c r="B6" s="9">
        <f t="shared" ref="B6:B47" si="0">B5+1</f>
        <v>2</v>
      </c>
      <c r="C6" s="9" t="str">
        <f>IF(D6="","",D5)</f>
        <v>ZS 2A-Boei - (Rood) 6s</v>
      </c>
      <c r="D6" s="9" t="s">
        <v>7</v>
      </c>
      <c r="E6" s="10">
        <v>1.5</v>
      </c>
      <c r="F6" s="10">
        <v>5.5</v>
      </c>
      <c r="G6" s="13">
        <f t="shared" ref="G6:G47" si="1">IF(D6="","",TIME(0,E6/F6*60,0))</f>
        <v>1.1111111111111112E-2</v>
      </c>
      <c r="H6" s="11" t="s">
        <v>6</v>
      </c>
      <c r="I6" s="12" t="s">
        <v>9</v>
      </c>
    </row>
    <row r="7" spans="2:9" x14ac:dyDescent="0.3">
      <c r="B7" s="9">
        <f t="shared" si="0"/>
        <v>3</v>
      </c>
      <c r="C7" s="9" t="str">
        <f t="shared" ref="C7:C26" si="2">IF(D7="","",D6)</f>
        <v>Coördinaat</v>
      </c>
      <c r="D7" s="9" t="s">
        <v>38</v>
      </c>
      <c r="E7" s="10">
        <v>3.8</v>
      </c>
      <c r="F7" s="10">
        <v>5.5</v>
      </c>
      <c r="G7" s="13">
        <f t="shared" si="1"/>
        <v>2.8472222222222222E-2</v>
      </c>
      <c r="H7" s="11" t="s">
        <v>10</v>
      </c>
      <c r="I7" s="12" t="s">
        <v>9</v>
      </c>
    </row>
    <row r="8" spans="2:9" x14ac:dyDescent="0.3">
      <c r="B8" s="9">
        <f t="shared" si="0"/>
        <v>4</v>
      </c>
      <c r="C8" s="9" t="str">
        <f t="shared" si="2"/>
        <v>TG-Boei - Q(9).15s</v>
      </c>
      <c r="D8" s="9" t="s">
        <v>37</v>
      </c>
      <c r="E8" s="10">
        <v>5</v>
      </c>
      <c r="F8" s="10">
        <v>5.5</v>
      </c>
      <c r="G8" s="13">
        <f t="shared" si="1"/>
        <v>3.7499999999999999E-2</v>
      </c>
      <c r="H8" s="11" t="s">
        <v>8</v>
      </c>
      <c r="I8" s="12" t="s">
        <v>9</v>
      </c>
    </row>
    <row r="9" spans="2:9" x14ac:dyDescent="0.3">
      <c r="B9" s="9">
        <f t="shared" si="0"/>
        <v>5</v>
      </c>
      <c r="C9" s="9" t="str">
        <f t="shared" si="2"/>
        <v>Stolzenfels-Boei - VQ(9).10s</v>
      </c>
      <c r="D9" s="9" t="s">
        <v>11</v>
      </c>
      <c r="E9" s="10">
        <v>7.3</v>
      </c>
      <c r="F9" s="10">
        <v>5.5</v>
      </c>
      <c r="G9" s="13">
        <f t="shared" si="1"/>
        <v>5.486111111111111E-2</v>
      </c>
      <c r="H9" s="11" t="s">
        <v>12</v>
      </c>
      <c r="I9" s="12" t="s">
        <v>9</v>
      </c>
    </row>
    <row r="10" spans="2:9" x14ac:dyDescent="0.3">
      <c r="B10" s="9">
        <f t="shared" si="0"/>
        <v>6</v>
      </c>
      <c r="C10" s="9" t="str">
        <f t="shared" si="2"/>
        <v>TS-Boei - VQ</v>
      </c>
      <c r="D10" s="9" t="s">
        <v>13</v>
      </c>
      <c r="E10" s="10">
        <v>7.6</v>
      </c>
      <c r="F10" s="10">
        <v>5.5</v>
      </c>
      <c r="G10" s="13">
        <f t="shared" si="1"/>
        <v>5.6944444444444443E-2</v>
      </c>
      <c r="H10" s="11" t="s">
        <v>14</v>
      </c>
      <c r="I10" s="12" t="s">
        <v>9</v>
      </c>
    </row>
    <row r="11" spans="2:9" x14ac:dyDescent="0.3">
      <c r="B11" s="9">
        <f t="shared" si="0"/>
        <v>7</v>
      </c>
      <c r="C11" s="9" t="str">
        <f t="shared" si="2"/>
        <v>BR-Boei - Q</v>
      </c>
      <c r="D11" s="9" t="s">
        <v>15</v>
      </c>
      <c r="E11" s="10">
        <v>6.6</v>
      </c>
      <c r="F11" s="10">
        <v>5.5</v>
      </c>
      <c r="G11" s="13">
        <f t="shared" si="1"/>
        <v>4.9999999999999996E-2</v>
      </c>
      <c r="H11" s="11" t="s">
        <v>16</v>
      </c>
      <c r="I11" s="12" t="s">
        <v>9</v>
      </c>
    </row>
    <row r="12" spans="2:9" x14ac:dyDescent="0.3">
      <c r="B12" s="9">
        <f t="shared" si="0"/>
        <v>8</v>
      </c>
      <c r="C12" s="9" t="str">
        <f t="shared" si="2"/>
        <v>AM-Boei - VQ</v>
      </c>
      <c r="D12" s="9" t="s">
        <v>17</v>
      </c>
      <c r="E12" s="10">
        <v>7.8</v>
      </c>
      <c r="F12" s="10">
        <v>5.5</v>
      </c>
      <c r="G12" s="13">
        <f t="shared" si="1"/>
        <v>5.9027777777777783E-2</v>
      </c>
      <c r="H12" s="11">
        <v>70</v>
      </c>
      <c r="I12" s="12" t="s">
        <v>9</v>
      </c>
    </row>
    <row r="13" spans="2:9" x14ac:dyDescent="0.3">
      <c r="B13" s="9">
        <f t="shared" si="0"/>
        <v>9</v>
      </c>
      <c r="C13" s="9" t="str">
        <f t="shared" si="2"/>
        <v>PEN 21-Baken - FL(4)Y.10s</v>
      </c>
      <c r="D13" s="9" t="s">
        <v>35</v>
      </c>
      <c r="E13" s="10">
        <v>8</v>
      </c>
      <c r="F13" s="10">
        <v>5.5</v>
      </c>
      <c r="G13" s="13">
        <f t="shared" si="1"/>
        <v>6.0416666666666667E-2</v>
      </c>
      <c r="H13" s="11">
        <v>77</v>
      </c>
      <c r="I13" s="12" t="s">
        <v>9</v>
      </c>
    </row>
    <row r="14" spans="2:9" x14ac:dyDescent="0.3">
      <c r="B14" s="9">
        <f t="shared" si="0"/>
        <v>10</v>
      </c>
      <c r="C14" s="9" t="str">
        <f t="shared" si="2"/>
        <v>A-KERK-Boei - VQ(9).10s</v>
      </c>
      <c r="D14" s="9" t="s">
        <v>36</v>
      </c>
      <c r="E14" s="10">
        <v>5</v>
      </c>
      <c r="F14" s="10">
        <v>5.5</v>
      </c>
      <c r="G14" s="13">
        <f t="shared" si="1"/>
        <v>3.7499999999999999E-2</v>
      </c>
      <c r="H14" s="11">
        <v>70</v>
      </c>
      <c r="I14" s="12" t="s">
        <v>18</v>
      </c>
    </row>
    <row r="15" spans="2:9" ht="27.6" x14ac:dyDescent="0.3">
      <c r="B15" s="9">
        <f t="shared" si="0"/>
        <v>11</v>
      </c>
      <c r="C15" s="9" t="str">
        <f t="shared" si="2"/>
        <v>Westerems-Boei - Iso.4s</v>
      </c>
      <c r="D15" s="9" t="s">
        <v>33</v>
      </c>
      <c r="E15" s="10">
        <v>5.8</v>
      </c>
      <c r="F15" s="10">
        <v>5.5</v>
      </c>
      <c r="G15" s="13">
        <f t="shared" si="1"/>
        <v>4.3750000000000004E-2</v>
      </c>
      <c r="H15" s="11">
        <v>70</v>
      </c>
      <c r="I15" s="12" t="s">
        <v>25</v>
      </c>
    </row>
    <row r="16" spans="2:9" x14ac:dyDescent="0.3">
      <c r="B16" s="9">
        <f t="shared" si="0"/>
        <v>12</v>
      </c>
      <c r="C16" s="9" t="str">
        <f t="shared" si="2"/>
        <v>Riffgat-Boei - Iso.8s</v>
      </c>
      <c r="D16" s="9" t="s">
        <v>34</v>
      </c>
      <c r="E16" s="10">
        <v>6.2</v>
      </c>
      <c r="F16" s="10">
        <v>5.5</v>
      </c>
      <c r="G16" s="13">
        <f t="shared" si="1"/>
        <v>4.6527777777777779E-2</v>
      </c>
      <c r="H16" s="11">
        <v>63</v>
      </c>
      <c r="I16" s="12" t="s">
        <v>9</v>
      </c>
    </row>
    <row r="17" spans="2:9" x14ac:dyDescent="0.3">
      <c r="B17" s="9">
        <f t="shared" si="0"/>
        <v>13</v>
      </c>
      <c r="C17" s="9" t="str">
        <f t="shared" si="2"/>
        <v>Osterems-Boei - Iso.4s</v>
      </c>
      <c r="D17" s="9" t="s">
        <v>21</v>
      </c>
      <c r="E17" s="10">
        <v>5.7</v>
      </c>
      <c r="F17" s="10">
        <v>5.5</v>
      </c>
      <c r="G17" s="13">
        <f t="shared" si="1"/>
        <v>4.3055555555555562E-2</v>
      </c>
      <c r="H17" s="11">
        <v>80</v>
      </c>
      <c r="I17" s="12" t="s">
        <v>9</v>
      </c>
    </row>
    <row r="18" spans="2:9" x14ac:dyDescent="0.3">
      <c r="B18" s="9">
        <f t="shared" si="0"/>
        <v>14</v>
      </c>
      <c r="C18" s="9" t="str">
        <f t="shared" si="2"/>
        <v>Juisteriff-N-Boei - Q</v>
      </c>
      <c r="D18" s="9" t="s">
        <v>22</v>
      </c>
      <c r="E18" s="10">
        <v>5.8</v>
      </c>
      <c r="F18" s="10">
        <v>5.5</v>
      </c>
      <c r="G18" s="13">
        <f t="shared" si="1"/>
        <v>4.3750000000000004E-2</v>
      </c>
      <c r="H18" s="11">
        <v>80</v>
      </c>
      <c r="I18" s="12" t="s">
        <v>9</v>
      </c>
    </row>
    <row r="19" spans="2:9" x14ac:dyDescent="0.3">
      <c r="B19" s="9">
        <f t="shared" si="0"/>
        <v>15</v>
      </c>
      <c r="C19" s="9" t="str">
        <f t="shared" si="2"/>
        <v>Juist-N-Boei - VQ</v>
      </c>
      <c r="D19" s="9" t="s">
        <v>31</v>
      </c>
      <c r="E19" s="10">
        <v>4</v>
      </c>
      <c r="F19" s="10">
        <v>5.5</v>
      </c>
      <c r="G19" s="13">
        <f t="shared" si="1"/>
        <v>2.9861111111111113E-2</v>
      </c>
      <c r="H19" s="11">
        <v>80</v>
      </c>
      <c r="I19" s="12" t="s">
        <v>9</v>
      </c>
    </row>
    <row r="20" spans="2:9" x14ac:dyDescent="0.3">
      <c r="B20" s="9">
        <f t="shared" si="0"/>
        <v>16</v>
      </c>
      <c r="C20" s="9" t="str">
        <f t="shared" si="2"/>
        <v>Schluchter-Boei - Iso.8s</v>
      </c>
      <c r="D20" s="9" t="s">
        <v>30</v>
      </c>
      <c r="E20" s="10">
        <v>6.3</v>
      </c>
      <c r="F20" s="10">
        <v>5.5</v>
      </c>
      <c r="G20" s="13">
        <f t="shared" si="1"/>
        <v>4.7222222222222221E-2</v>
      </c>
      <c r="H20" s="11">
        <v>80</v>
      </c>
      <c r="I20" s="12" t="s">
        <v>9</v>
      </c>
    </row>
    <row r="21" spans="2:9" x14ac:dyDescent="0.3">
      <c r="B21" s="9">
        <f t="shared" si="0"/>
        <v>17</v>
      </c>
      <c r="C21" s="9" t="str">
        <f t="shared" si="2"/>
        <v>Dovetief-Boei - Iso.4s</v>
      </c>
      <c r="D21" s="9" t="s">
        <v>23</v>
      </c>
      <c r="E21" s="10">
        <v>18</v>
      </c>
      <c r="F21" s="10">
        <v>5.5</v>
      </c>
      <c r="G21" s="13">
        <f t="shared" si="1"/>
        <v>0.1361111111111111</v>
      </c>
      <c r="H21" s="11">
        <v>69</v>
      </c>
      <c r="I21" s="12" t="s">
        <v>24</v>
      </c>
    </row>
    <row r="22" spans="2:9" x14ac:dyDescent="0.3">
      <c r="B22" s="9">
        <f t="shared" si="0"/>
        <v>18</v>
      </c>
      <c r="C22" s="9" t="str">
        <f t="shared" si="2"/>
        <v>1B/Jade1 - OC.G.4s</v>
      </c>
      <c r="D22" s="9" t="s">
        <v>71</v>
      </c>
      <c r="E22" s="10">
        <v>1.6</v>
      </c>
      <c r="F22" s="10">
        <v>5.5</v>
      </c>
      <c r="G22" s="13">
        <f t="shared" si="1"/>
        <v>1.1805555555555555E-2</v>
      </c>
      <c r="H22" s="11">
        <v>41</v>
      </c>
      <c r="I22" s="12" t="s">
        <v>72</v>
      </c>
    </row>
    <row r="23" spans="2:9" x14ac:dyDescent="0.3">
      <c r="B23" s="9">
        <f t="shared" si="0"/>
        <v>19</v>
      </c>
      <c r="C23" s="9" t="str">
        <f t="shared" si="2"/>
        <v>2A (Rood) - Fl(2)R.9s</v>
      </c>
      <c r="D23" s="9" t="s">
        <v>73</v>
      </c>
      <c r="E23" s="10">
        <v>6.4</v>
      </c>
      <c r="F23" s="10">
        <v>5.5</v>
      </c>
      <c r="G23" s="13">
        <f t="shared" si="1"/>
        <v>4.7916666666666663E-2</v>
      </c>
      <c r="H23" s="11">
        <v>64</v>
      </c>
      <c r="I23" s="12"/>
    </row>
    <row r="24" spans="2:9" x14ac:dyDescent="0.3">
      <c r="B24" s="9">
        <f t="shared" si="0"/>
        <v>20</v>
      </c>
      <c r="C24" s="9" t="str">
        <f t="shared" si="2"/>
        <v>ST - ISO.8s</v>
      </c>
      <c r="D24" s="9" t="s">
        <v>74</v>
      </c>
      <c r="E24" s="10">
        <v>2.9</v>
      </c>
      <c r="F24" s="10">
        <v>5.5</v>
      </c>
      <c r="G24" s="13">
        <f t="shared" si="1"/>
        <v>2.1527777777777781E-2</v>
      </c>
      <c r="H24" s="11">
        <v>74</v>
      </c>
      <c r="I24" s="12"/>
    </row>
    <row r="25" spans="2:9" x14ac:dyDescent="0.3">
      <c r="B25" s="9">
        <f t="shared" si="0"/>
        <v>21</v>
      </c>
      <c r="C25" s="9" t="str">
        <f t="shared" si="2"/>
        <v>NGN -VQ</v>
      </c>
      <c r="D25" s="9" t="s">
        <v>44</v>
      </c>
      <c r="E25" s="10">
        <v>3.6</v>
      </c>
      <c r="F25" s="10">
        <v>5.5</v>
      </c>
      <c r="G25" s="13">
        <f t="shared" si="1"/>
        <v>2.7083333333333334E-2</v>
      </c>
      <c r="H25" s="11">
        <v>75</v>
      </c>
      <c r="I25" s="12"/>
    </row>
    <row r="26" spans="2:9" x14ac:dyDescent="0.3">
      <c r="B26" s="9">
        <f t="shared" si="0"/>
        <v>22</v>
      </c>
      <c r="C26" s="9" t="str">
        <f t="shared" si="2"/>
        <v>Westertill-N - Q</v>
      </c>
      <c r="D26" s="9" t="s">
        <v>45</v>
      </c>
      <c r="E26" s="10">
        <v>3</v>
      </c>
      <c r="F26" s="10">
        <v>5.5</v>
      </c>
      <c r="G26" s="13">
        <f t="shared" si="1"/>
        <v>2.2222222222222223E-2</v>
      </c>
      <c r="H26" s="11"/>
      <c r="I26" s="12" t="s">
        <v>5</v>
      </c>
    </row>
    <row r="27" spans="2:9" x14ac:dyDescent="0.3">
      <c r="B27" s="9">
        <f t="shared" si="0"/>
        <v>23</v>
      </c>
      <c r="C27" s="9" t="str">
        <f t="shared" ref="C27:C47" si="3">IF(D27="","",D26)</f>
        <v>Scharhörnriff-N - Q</v>
      </c>
      <c r="D27" s="9" t="s">
        <v>46</v>
      </c>
      <c r="E27" s="10">
        <v>1</v>
      </c>
      <c r="F27" s="10">
        <v>5.5</v>
      </c>
      <c r="G27" s="13">
        <f t="shared" si="1"/>
        <v>6.9444444444444441E-3</v>
      </c>
      <c r="H27" s="11"/>
      <c r="I27" s="12" t="s">
        <v>5</v>
      </c>
    </row>
    <row r="28" spans="2:9" x14ac:dyDescent="0.3">
      <c r="B28" s="9">
        <f t="shared" si="0"/>
        <v>24</v>
      </c>
      <c r="C28" s="9" t="str">
        <f t="shared" si="3"/>
        <v>1 (Groen) - Q.G</v>
      </c>
      <c r="D28" s="9" t="s">
        <v>47</v>
      </c>
      <c r="E28" s="10">
        <v>1.8</v>
      </c>
      <c r="F28" s="10">
        <v>5.5</v>
      </c>
      <c r="G28" s="13">
        <f t="shared" si="1"/>
        <v>1.3194444444444444E-2</v>
      </c>
      <c r="H28" s="11"/>
      <c r="I28" s="12" t="s">
        <v>5</v>
      </c>
    </row>
    <row r="29" spans="2:9" x14ac:dyDescent="0.3">
      <c r="B29" s="9">
        <f t="shared" si="0"/>
        <v>25</v>
      </c>
      <c r="C29" s="9" t="str">
        <f t="shared" si="3"/>
        <v>3 (Groen) - Fl.G.4s</v>
      </c>
      <c r="D29" s="9" t="s">
        <v>48</v>
      </c>
      <c r="E29" s="10">
        <v>1.5</v>
      </c>
      <c r="F29" s="10">
        <v>5.5</v>
      </c>
      <c r="G29" s="13">
        <f t="shared" si="1"/>
        <v>1.1111111111111112E-2</v>
      </c>
      <c r="H29" s="11"/>
      <c r="I29" s="12" t="s">
        <v>5</v>
      </c>
    </row>
    <row r="30" spans="2:9" x14ac:dyDescent="0.3">
      <c r="B30" s="9">
        <f t="shared" si="0"/>
        <v>26</v>
      </c>
      <c r="C30" s="9" t="str">
        <f t="shared" si="3"/>
        <v>5 (Groen) - Q.G</v>
      </c>
      <c r="D30" s="9" t="s">
        <v>49</v>
      </c>
      <c r="E30" s="10">
        <v>1.8</v>
      </c>
      <c r="F30" s="10">
        <v>5.5</v>
      </c>
      <c r="G30" s="13">
        <f t="shared" si="1"/>
        <v>1.3194444444444444E-2</v>
      </c>
      <c r="H30" s="11"/>
      <c r="I30" s="12" t="s">
        <v>5</v>
      </c>
    </row>
    <row r="31" spans="2:9" x14ac:dyDescent="0.3">
      <c r="B31" s="9">
        <f t="shared" si="0"/>
        <v>27</v>
      </c>
      <c r="C31" s="9" t="str">
        <f t="shared" si="3"/>
        <v>7 (Groen) - Fl.G.4s</v>
      </c>
      <c r="D31" s="9" t="s">
        <v>50</v>
      </c>
      <c r="E31" s="10">
        <v>1.5</v>
      </c>
      <c r="F31" s="10">
        <v>5.5</v>
      </c>
      <c r="G31" s="13">
        <f t="shared" si="1"/>
        <v>1.1111111111111112E-2</v>
      </c>
      <c r="H31" s="11"/>
      <c r="I31" s="12" t="s">
        <v>5</v>
      </c>
    </row>
    <row r="32" spans="2:9" x14ac:dyDescent="0.3">
      <c r="B32" s="9">
        <f t="shared" si="0"/>
        <v>28</v>
      </c>
      <c r="C32" s="9" t="str">
        <f t="shared" si="3"/>
        <v>9 (Groen) - OC(2).G.9s</v>
      </c>
      <c r="D32" s="9" t="s">
        <v>51</v>
      </c>
      <c r="E32" s="10">
        <v>1.3</v>
      </c>
      <c r="F32" s="10">
        <v>5.5</v>
      </c>
      <c r="G32" s="13">
        <f t="shared" si="1"/>
        <v>9.7222222222222224E-3</v>
      </c>
      <c r="H32" s="11"/>
      <c r="I32" s="12" t="s">
        <v>5</v>
      </c>
    </row>
    <row r="33" spans="2:9" x14ac:dyDescent="0.3">
      <c r="B33" s="9">
        <f t="shared" si="0"/>
        <v>29</v>
      </c>
      <c r="C33" s="9" t="str">
        <f t="shared" si="3"/>
        <v>11 (Groen) - Fl.G.4s</v>
      </c>
      <c r="D33" s="9" t="s">
        <v>52</v>
      </c>
      <c r="E33" s="10">
        <v>1.3</v>
      </c>
      <c r="F33" s="10">
        <v>5.5</v>
      </c>
      <c r="G33" s="13">
        <f t="shared" si="1"/>
        <v>9.7222222222222224E-3</v>
      </c>
      <c r="H33" s="11"/>
      <c r="I33" s="12" t="s">
        <v>5</v>
      </c>
    </row>
    <row r="34" spans="2:9" x14ac:dyDescent="0.3">
      <c r="B34" s="9">
        <f t="shared" si="0"/>
        <v>30</v>
      </c>
      <c r="C34" s="9" t="str">
        <f t="shared" si="3"/>
        <v>13 (Groen) - Fl(2).G.5s</v>
      </c>
      <c r="D34" s="9" t="s">
        <v>53</v>
      </c>
      <c r="E34" s="10">
        <v>1.6</v>
      </c>
      <c r="F34" s="10">
        <v>5.5</v>
      </c>
      <c r="G34" s="13">
        <f t="shared" si="1"/>
        <v>1.1805555555555555E-2</v>
      </c>
      <c r="H34" s="11"/>
      <c r="I34" s="12" t="s">
        <v>5</v>
      </c>
    </row>
    <row r="35" spans="2:9" x14ac:dyDescent="0.3">
      <c r="B35" s="9">
        <f t="shared" si="0"/>
        <v>31</v>
      </c>
      <c r="C35" s="9" t="str">
        <f t="shared" si="3"/>
        <v>15 (Groen) - OC(2).G.9s</v>
      </c>
      <c r="D35" s="9" t="s">
        <v>54</v>
      </c>
      <c r="E35" s="10">
        <v>1</v>
      </c>
      <c r="F35" s="10">
        <v>5.5</v>
      </c>
      <c r="G35" s="13">
        <f t="shared" si="1"/>
        <v>6.9444444444444441E-3</v>
      </c>
      <c r="H35" s="11"/>
      <c r="I35" s="12" t="s">
        <v>5</v>
      </c>
    </row>
    <row r="36" spans="2:9" x14ac:dyDescent="0.3">
      <c r="B36" s="9">
        <f t="shared" si="0"/>
        <v>32</v>
      </c>
      <c r="C36" s="9" t="str">
        <f t="shared" si="3"/>
        <v>17 (Groen) - Fl.G.4s</v>
      </c>
      <c r="D36" s="9" t="s">
        <v>55</v>
      </c>
      <c r="E36" s="10">
        <v>1</v>
      </c>
      <c r="F36" s="10">
        <v>5.5</v>
      </c>
      <c r="G36" s="13">
        <f t="shared" si="1"/>
        <v>6.9444444444444441E-3</v>
      </c>
      <c r="H36" s="11"/>
      <c r="I36" s="12" t="s">
        <v>5</v>
      </c>
    </row>
    <row r="37" spans="2:9" x14ac:dyDescent="0.3">
      <c r="B37" s="9">
        <f t="shared" si="0"/>
        <v>33</v>
      </c>
      <c r="C37" s="9" t="str">
        <f t="shared" si="3"/>
        <v>19 (Groen) - Q.G</v>
      </c>
      <c r="D37" s="9" t="s">
        <v>56</v>
      </c>
      <c r="E37" s="10">
        <v>1</v>
      </c>
      <c r="F37" s="10">
        <v>5.5</v>
      </c>
      <c r="G37" s="13">
        <f t="shared" si="1"/>
        <v>6.9444444444444441E-3</v>
      </c>
      <c r="H37" s="11"/>
      <c r="I37" s="12" t="s">
        <v>5</v>
      </c>
    </row>
    <row r="38" spans="2:9" x14ac:dyDescent="0.3">
      <c r="B38" s="9">
        <f t="shared" si="0"/>
        <v>34</v>
      </c>
      <c r="C38" s="9" t="str">
        <f t="shared" si="3"/>
        <v>21 (Groen) - Fl.G.4s</v>
      </c>
      <c r="D38" s="9" t="s">
        <v>57</v>
      </c>
      <c r="E38" s="10">
        <v>1</v>
      </c>
      <c r="F38" s="10">
        <v>5.5</v>
      </c>
      <c r="G38" s="13">
        <f t="shared" si="1"/>
        <v>6.9444444444444441E-3</v>
      </c>
      <c r="H38" s="11"/>
      <c r="I38" s="12" t="s">
        <v>5</v>
      </c>
    </row>
    <row r="39" spans="2:9" x14ac:dyDescent="0.3">
      <c r="B39" s="9">
        <f t="shared" si="0"/>
        <v>35</v>
      </c>
      <c r="C39" s="9" t="str">
        <f t="shared" si="3"/>
        <v>23(Groen) - OC(2).G.9s</v>
      </c>
      <c r="D39" s="9" t="s">
        <v>58</v>
      </c>
      <c r="E39" s="10">
        <v>1</v>
      </c>
      <c r="F39" s="10">
        <v>5.5</v>
      </c>
      <c r="G39" s="13">
        <f t="shared" si="1"/>
        <v>6.9444444444444441E-3</v>
      </c>
      <c r="H39" s="11"/>
      <c r="I39" s="12" t="s">
        <v>5</v>
      </c>
    </row>
    <row r="40" spans="2:9" x14ac:dyDescent="0.3">
      <c r="B40" s="9">
        <f t="shared" si="0"/>
        <v>36</v>
      </c>
      <c r="C40" s="9" t="str">
        <f t="shared" si="3"/>
        <v>25 (Groen) - Q.G</v>
      </c>
      <c r="D40" s="9" t="s">
        <v>59</v>
      </c>
      <c r="E40" s="10">
        <v>1</v>
      </c>
      <c r="F40" s="10">
        <v>5.5</v>
      </c>
      <c r="G40" s="13">
        <f t="shared" si="1"/>
        <v>6.9444444444444441E-3</v>
      </c>
      <c r="H40" s="11"/>
      <c r="I40" s="12" t="s">
        <v>5</v>
      </c>
    </row>
    <row r="41" spans="2:9" x14ac:dyDescent="0.3">
      <c r="B41" s="9">
        <f t="shared" si="0"/>
        <v>37</v>
      </c>
      <c r="C41" s="9" t="str">
        <f t="shared" si="3"/>
        <v>27 (Groen) - Fl.G.4s</v>
      </c>
      <c r="D41" s="9" t="s">
        <v>60</v>
      </c>
      <c r="E41" s="10">
        <v>1.4</v>
      </c>
      <c r="F41" s="10">
        <v>5.5</v>
      </c>
      <c r="G41" s="13">
        <f t="shared" si="1"/>
        <v>1.0416666666666666E-2</v>
      </c>
      <c r="H41" s="11"/>
      <c r="I41" s="12" t="s">
        <v>5</v>
      </c>
    </row>
    <row r="42" spans="2:9" x14ac:dyDescent="0.3">
      <c r="B42" s="9">
        <f t="shared" si="0"/>
        <v>38</v>
      </c>
      <c r="C42" s="9" t="str">
        <f t="shared" si="3"/>
        <v>29 (Groen) - OC(2).G.9s</v>
      </c>
      <c r="D42" s="9" t="s">
        <v>61</v>
      </c>
      <c r="E42" s="10">
        <v>1.3</v>
      </c>
      <c r="F42" s="10">
        <v>5.5</v>
      </c>
      <c r="G42" s="13">
        <f t="shared" si="1"/>
        <v>9.7222222222222224E-3</v>
      </c>
      <c r="H42" s="11"/>
      <c r="I42" s="12" t="s">
        <v>5</v>
      </c>
    </row>
    <row r="43" spans="2:9" x14ac:dyDescent="0.3">
      <c r="B43" s="9">
        <f t="shared" si="0"/>
        <v>39</v>
      </c>
      <c r="C43" s="9" t="str">
        <f t="shared" si="3"/>
        <v>31 (Groen) - Fl.G.4s</v>
      </c>
      <c r="D43" s="9" t="s">
        <v>63</v>
      </c>
      <c r="E43" s="10">
        <v>1.1000000000000001</v>
      </c>
      <c r="F43" s="10">
        <v>5.5</v>
      </c>
      <c r="G43" s="13">
        <f t="shared" si="1"/>
        <v>8.3333333333333332E-3</v>
      </c>
      <c r="H43" s="11"/>
      <c r="I43" s="12" t="s">
        <v>62</v>
      </c>
    </row>
    <row r="44" spans="2:9" x14ac:dyDescent="0.3">
      <c r="B44" s="9">
        <f t="shared" si="0"/>
        <v>40</v>
      </c>
      <c r="C44" s="9" t="str">
        <f t="shared" si="3"/>
        <v>31A (Groen) - Q.G</v>
      </c>
      <c r="D44" s="9" t="s">
        <v>64</v>
      </c>
      <c r="E44" s="10">
        <v>2.2999999999999998</v>
      </c>
      <c r="F44" s="10">
        <v>5.5</v>
      </c>
      <c r="G44" s="13">
        <f t="shared" si="1"/>
        <v>1.7361111111111112E-2</v>
      </c>
      <c r="H44" s="11"/>
      <c r="I44" s="12" t="s">
        <v>5</v>
      </c>
    </row>
    <row r="45" spans="2:9" x14ac:dyDescent="0.3">
      <c r="B45" s="9">
        <f t="shared" si="0"/>
        <v>41</v>
      </c>
      <c r="C45" s="9" t="str">
        <f t="shared" si="3"/>
        <v>33 (Groen) - Fl.G.4s</v>
      </c>
      <c r="D45" s="9" t="s">
        <v>65</v>
      </c>
      <c r="E45" s="10">
        <v>12</v>
      </c>
      <c r="F45" s="10">
        <v>5.5</v>
      </c>
      <c r="G45" s="13">
        <f t="shared" si="1"/>
        <v>9.0277777777777776E-2</v>
      </c>
      <c r="H45" s="11"/>
      <c r="I45" s="12" t="s">
        <v>5</v>
      </c>
    </row>
    <row r="46" spans="2:9" x14ac:dyDescent="0.3">
      <c r="B46" s="9">
        <f t="shared" si="0"/>
        <v>42</v>
      </c>
      <c r="C46" s="9" t="str">
        <f t="shared" si="3"/>
        <v>55A (Groen) - Fl.G.4s</v>
      </c>
      <c r="D46" s="9" t="s">
        <v>66</v>
      </c>
      <c r="E46" s="10">
        <v>1.1000000000000001</v>
      </c>
      <c r="F46" s="10">
        <v>5.5</v>
      </c>
      <c r="G46" s="13">
        <f t="shared" si="1"/>
        <v>8.3333333333333332E-3</v>
      </c>
      <c r="H46" s="11"/>
      <c r="I46" s="12" t="s">
        <v>5</v>
      </c>
    </row>
    <row r="47" spans="2:9" ht="27.6" x14ac:dyDescent="0.3">
      <c r="B47" s="9">
        <f t="shared" si="0"/>
        <v>43</v>
      </c>
      <c r="C47" s="9" t="str">
        <f t="shared" si="3"/>
        <v>57 (Groen) - Q.G</v>
      </c>
      <c r="D47" s="9" t="s">
        <v>67</v>
      </c>
      <c r="E47" s="10">
        <v>1</v>
      </c>
      <c r="F47" s="10">
        <v>5.5</v>
      </c>
      <c r="G47" s="13">
        <f t="shared" si="1"/>
        <v>6.9444444444444441E-3</v>
      </c>
      <c r="H47" s="11"/>
      <c r="I47" s="12" t="s">
        <v>76</v>
      </c>
    </row>
    <row r="48" spans="2:9" x14ac:dyDescent="0.3">
      <c r="B48" s="1"/>
      <c r="C48" s="1" t="s">
        <v>20</v>
      </c>
      <c r="D48" s="1"/>
      <c r="E48" s="5">
        <f>SUM(E5:E47)</f>
        <v>166.90000000000006</v>
      </c>
      <c r="F48" s="5">
        <f>SUMPRODUCT(E5:E47,F5:F47)/E48</f>
        <v>5.4999999999999964</v>
      </c>
      <c r="G48" s="14">
        <f>SUM(G5:G47)</f>
        <v>1.2493055555555552</v>
      </c>
      <c r="H48" s="4"/>
      <c r="I4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E7A-E9D1-4DEC-916A-330DBB950684}">
  <dimension ref="B2:I62"/>
  <sheetViews>
    <sheetView showGridLines="0" workbookViewId="0"/>
  </sheetViews>
  <sheetFormatPr defaultRowHeight="13.8" x14ac:dyDescent="0.3"/>
  <cols>
    <col min="1" max="2" width="2.77734375" customWidth="1"/>
    <col min="3" max="4" width="30.77734375" customWidth="1"/>
    <col min="5" max="8" width="12.77734375" customWidth="1"/>
    <col min="9" max="9" width="84.21875" customWidth="1"/>
  </cols>
  <sheetData>
    <row r="2" spans="2:9" ht="15.6" x14ac:dyDescent="0.3">
      <c r="B2" s="3" t="s">
        <v>26</v>
      </c>
      <c r="D2" s="8"/>
      <c r="E2" s="2"/>
      <c r="F2" s="2"/>
    </row>
    <row r="4" spans="2:9" s="7" customFormat="1" x14ac:dyDescent="0.3">
      <c r="B4" s="6"/>
      <c r="C4" s="6" t="s">
        <v>0</v>
      </c>
      <c r="D4" s="6" t="s">
        <v>1</v>
      </c>
      <c r="E4" s="6" t="s">
        <v>19</v>
      </c>
      <c r="F4" s="6" t="s">
        <v>70</v>
      </c>
      <c r="G4" s="6" t="s">
        <v>69</v>
      </c>
      <c r="H4" s="6" t="s">
        <v>2</v>
      </c>
      <c r="I4" s="6" t="s">
        <v>4</v>
      </c>
    </row>
    <row r="5" spans="2:9" x14ac:dyDescent="0.3">
      <c r="B5" s="9">
        <v>1</v>
      </c>
      <c r="C5" s="9" t="s">
        <v>3</v>
      </c>
      <c r="D5" s="9" t="s">
        <v>39</v>
      </c>
      <c r="E5" s="10">
        <v>7</v>
      </c>
      <c r="F5" s="10">
        <v>5.5</v>
      </c>
      <c r="G5" s="13">
        <f>IF(D5="","",TIME(0,E5/F5*60,0))</f>
        <v>5.2777777777777778E-2</v>
      </c>
      <c r="H5" s="11"/>
      <c r="I5" s="12" t="s">
        <v>5</v>
      </c>
    </row>
    <row r="6" spans="2:9" x14ac:dyDescent="0.3">
      <c r="B6" s="9">
        <f t="shared" ref="B6:B21" si="0">B5+1</f>
        <v>2</v>
      </c>
      <c r="C6" s="9" t="str">
        <f>IF(D6="","",D5)</f>
        <v>ZS 2A-Boei - (Rood) 6s</v>
      </c>
      <c r="D6" s="9" t="s">
        <v>7</v>
      </c>
      <c r="E6" s="10">
        <v>1.5</v>
      </c>
      <c r="F6" s="10">
        <v>5.5</v>
      </c>
      <c r="G6" s="13">
        <f t="shared" ref="G6:G21" si="1">IF(D6="","",TIME(0,E6/F6*60,0))</f>
        <v>1.1111111111111112E-2</v>
      </c>
      <c r="H6" s="11" t="s">
        <v>6</v>
      </c>
      <c r="I6" s="12" t="s">
        <v>9</v>
      </c>
    </row>
    <row r="7" spans="2:9" x14ac:dyDescent="0.3">
      <c r="B7" s="9">
        <f t="shared" si="0"/>
        <v>3</v>
      </c>
      <c r="C7" s="9" t="str">
        <f t="shared" ref="C7:C21" si="2">IF(D7="","",D6)</f>
        <v>Coördinaat</v>
      </c>
      <c r="D7" s="9" t="s">
        <v>38</v>
      </c>
      <c r="E7" s="10">
        <v>3.8</v>
      </c>
      <c r="F7" s="10">
        <v>5.5</v>
      </c>
      <c r="G7" s="13">
        <f t="shared" si="1"/>
        <v>2.8472222222222222E-2</v>
      </c>
      <c r="H7" s="11" t="s">
        <v>10</v>
      </c>
      <c r="I7" s="12" t="s">
        <v>9</v>
      </c>
    </row>
    <row r="8" spans="2:9" x14ac:dyDescent="0.3">
      <c r="B8" s="9">
        <f t="shared" si="0"/>
        <v>4</v>
      </c>
      <c r="C8" s="9" t="str">
        <f t="shared" si="2"/>
        <v>TG-Boei - Q(9).15s</v>
      </c>
      <c r="D8" s="9" t="s">
        <v>37</v>
      </c>
      <c r="E8" s="10">
        <v>5</v>
      </c>
      <c r="F8" s="10">
        <v>5.5</v>
      </c>
      <c r="G8" s="13">
        <f t="shared" si="1"/>
        <v>3.7499999999999999E-2</v>
      </c>
      <c r="H8" s="11" t="s">
        <v>8</v>
      </c>
      <c r="I8" s="12" t="s">
        <v>9</v>
      </c>
    </row>
    <row r="9" spans="2:9" x14ac:dyDescent="0.3">
      <c r="B9" s="9">
        <f t="shared" si="0"/>
        <v>5</v>
      </c>
      <c r="C9" s="9" t="str">
        <f t="shared" si="2"/>
        <v>Stolzenfels-Boei - VQ(9).10s</v>
      </c>
      <c r="D9" s="9" t="s">
        <v>11</v>
      </c>
      <c r="E9" s="10">
        <v>7.3</v>
      </c>
      <c r="F9" s="10">
        <v>5.5</v>
      </c>
      <c r="G9" s="13">
        <f t="shared" si="1"/>
        <v>5.486111111111111E-2</v>
      </c>
      <c r="H9" s="11" t="s">
        <v>12</v>
      </c>
      <c r="I9" s="12" t="s">
        <v>9</v>
      </c>
    </row>
    <row r="10" spans="2:9" x14ac:dyDescent="0.3">
      <c r="B10" s="9">
        <f t="shared" si="0"/>
        <v>6</v>
      </c>
      <c r="C10" s="9" t="str">
        <f t="shared" si="2"/>
        <v>TS-Boei - VQ</v>
      </c>
      <c r="D10" s="9" t="s">
        <v>13</v>
      </c>
      <c r="E10" s="10">
        <v>7.6</v>
      </c>
      <c r="F10" s="10">
        <v>5.5</v>
      </c>
      <c r="G10" s="13">
        <f t="shared" si="1"/>
        <v>5.6944444444444443E-2</v>
      </c>
      <c r="H10" s="11" t="s">
        <v>14</v>
      </c>
      <c r="I10" s="12" t="s">
        <v>9</v>
      </c>
    </row>
    <row r="11" spans="2:9" x14ac:dyDescent="0.3">
      <c r="B11" s="9">
        <f t="shared" si="0"/>
        <v>7</v>
      </c>
      <c r="C11" s="9" t="str">
        <f t="shared" si="2"/>
        <v>BR-Boei - Q</v>
      </c>
      <c r="D11" s="9" t="s">
        <v>15</v>
      </c>
      <c r="E11" s="10">
        <v>6.6</v>
      </c>
      <c r="F11" s="10">
        <v>5.5</v>
      </c>
      <c r="G11" s="13">
        <f t="shared" si="1"/>
        <v>4.9999999999999996E-2</v>
      </c>
      <c r="H11" s="11" t="s">
        <v>16</v>
      </c>
      <c r="I11" s="12" t="s">
        <v>9</v>
      </c>
    </row>
    <row r="12" spans="2:9" x14ac:dyDescent="0.3">
      <c r="B12" s="9">
        <f t="shared" si="0"/>
        <v>8</v>
      </c>
      <c r="C12" s="9" t="str">
        <f t="shared" si="2"/>
        <v>AM-Boei - VQ</v>
      </c>
      <c r="D12" s="9" t="s">
        <v>17</v>
      </c>
      <c r="E12" s="10">
        <v>7.8</v>
      </c>
      <c r="F12" s="10">
        <v>5.5</v>
      </c>
      <c r="G12" s="13">
        <f t="shared" si="1"/>
        <v>5.9027777777777783E-2</v>
      </c>
      <c r="H12" s="11">
        <v>70</v>
      </c>
      <c r="I12" s="12" t="s">
        <v>9</v>
      </c>
    </row>
    <row r="13" spans="2:9" x14ac:dyDescent="0.3">
      <c r="B13" s="9">
        <f t="shared" si="0"/>
        <v>9</v>
      </c>
      <c r="C13" s="9" t="str">
        <f t="shared" si="2"/>
        <v>PEN 21-Baken - FL(4)Y.10s</v>
      </c>
      <c r="D13" s="9" t="s">
        <v>35</v>
      </c>
      <c r="E13" s="10">
        <v>8</v>
      </c>
      <c r="F13" s="10">
        <v>5.5</v>
      </c>
      <c r="G13" s="13">
        <f t="shared" si="1"/>
        <v>6.0416666666666667E-2</v>
      </c>
      <c r="H13" s="11">
        <v>77</v>
      </c>
      <c r="I13" s="12" t="s">
        <v>9</v>
      </c>
    </row>
    <row r="14" spans="2:9" x14ac:dyDescent="0.3">
      <c r="B14" s="9">
        <f t="shared" si="0"/>
        <v>10</v>
      </c>
      <c r="C14" s="9" t="str">
        <f t="shared" si="2"/>
        <v>A-KERK-Boei - VQ(9).10s</v>
      </c>
      <c r="D14" s="9" t="s">
        <v>36</v>
      </c>
      <c r="E14" s="10">
        <v>5</v>
      </c>
      <c r="F14" s="10">
        <v>5.5</v>
      </c>
      <c r="G14" s="13">
        <f t="shared" si="1"/>
        <v>3.7499999999999999E-2</v>
      </c>
      <c r="H14" s="11">
        <v>70</v>
      </c>
      <c r="I14" s="12" t="s">
        <v>18</v>
      </c>
    </row>
    <row r="15" spans="2:9" ht="27.6" x14ac:dyDescent="0.3">
      <c r="B15" s="9">
        <f t="shared" si="0"/>
        <v>11</v>
      </c>
      <c r="C15" s="9" t="str">
        <f t="shared" si="2"/>
        <v>Westerems-Boei - Iso.4s</v>
      </c>
      <c r="D15" s="9" t="s">
        <v>33</v>
      </c>
      <c r="E15" s="10">
        <v>5.8</v>
      </c>
      <c r="F15" s="10">
        <v>5.5</v>
      </c>
      <c r="G15" s="13">
        <f t="shared" si="1"/>
        <v>4.3750000000000004E-2</v>
      </c>
      <c r="H15" s="11">
        <v>70</v>
      </c>
      <c r="I15" s="12" t="s">
        <v>25</v>
      </c>
    </row>
    <row r="16" spans="2:9" x14ac:dyDescent="0.3">
      <c r="B16" s="9">
        <f t="shared" si="0"/>
        <v>12</v>
      </c>
      <c r="C16" s="9" t="str">
        <f t="shared" si="2"/>
        <v>Riffgat-Boei - Iso.8s</v>
      </c>
      <c r="D16" s="9" t="s">
        <v>34</v>
      </c>
      <c r="E16" s="10">
        <v>6.2</v>
      </c>
      <c r="F16" s="10">
        <v>5.5</v>
      </c>
      <c r="G16" s="13">
        <f t="shared" si="1"/>
        <v>4.6527777777777779E-2</v>
      </c>
      <c r="H16" s="11">
        <v>63</v>
      </c>
      <c r="I16" s="12" t="s">
        <v>9</v>
      </c>
    </row>
    <row r="17" spans="2:9" x14ac:dyDescent="0.3">
      <c r="B17" s="9">
        <f t="shared" si="0"/>
        <v>13</v>
      </c>
      <c r="C17" s="9" t="str">
        <f t="shared" si="2"/>
        <v>Osterems-Boei - Iso.4s</v>
      </c>
      <c r="D17" s="9" t="s">
        <v>21</v>
      </c>
      <c r="E17" s="10">
        <v>5.7</v>
      </c>
      <c r="F17" s="10">
        <v>5.5</v>
      </c>
      <c r="G17" s="13">
        <f t="shared" si="1"/>
        <v>4.3055555555555562E-2</v>
      </c>
      <c r="H17" s="11">
        <v>80</v>
      </c>
      <c r="I17" s="12" t="s">
        <v>9</v>
      </c>
    </row>
    <row r="18" spans="2:9" x14ac:dyDescent="0.3">
      <c r="B18" s="9">
        <f t="shared" si="0"/>
        <v>14</v>
      </c>
      <c r="C18" s="9" t="str">
        <f t="shared" si="2"/>
        <v>Juisteriff-N-Boei - Q</v>
      </c>
      <c r="D18" s="9" t="s">
        <v>22</v>
      </c>
      <c r="E18" s="10">
        <v>5.8</v>
      </c>
      <c r="F18" s="10">
        <v>5.5</v>
      </c>
      <c r="G18" s="13">
        <f t="shared" si="1"/>
        <v>4.3750000000000004E-2</v>
      </c>
      <c r="H18" s="11">
        <v>80</v>
      </c>
      <c r="I18" s="12" t="s">
        <v>9</v>
      </c>
    </row>
    <row r="19" spans="2:9" x14ac:dyDescent="0.3">
      <c r="B19" s="9">
        <f t="shared" si="0"/>
        <v>15</v>
      </c>
      <c r="C19" s="9" t="str">
        <f t="shared" si="2"/>
        <v>Juist-N-Boei - VQ</v>
      </c>
      <c r="D19" s="9" t="s">
        <v>31</v>
      </c>
      <c r="E19" s="10">
        <v>4</v>
      </c>
      <c r="F19" s="10">
        <v>5.5</v>
      </c>
      <c r="G19" s="13">
        <f t="shared" si="1"/>
        <v>2.9861111111111113E-2</v>
      </c>
      <c r="H19" s="11">
        <v>80</v>
      </c>
      <c r="I19" s="12" t="s">
        <v>9</v>
      </c>
    </row>
    <row r="20" spans="2:9" x14ac:dyDescent="0.3">
      <c r="B20" s="9">
        <f t="shared" si="0"/>
        <v>16</v>
      </c>
      <c r="C20" s="9" t="str">
        <f t="shared" si="2"/>
        <v>Schluchter-Boei - Iso.8s</v>
      </c>
      <c r="D20" s="9" t="s">
        <v>30</v>
      </c>
      <c r="E20" s="10">
        <v>6.3</v>
      </c>
      <c r="F20" s="10">
        <v>5.5</v>
      </c>
      <c r="G20" s="13">
        <f t="shared" si="1"/>
        <v>4.7222222222222221E-2</v>
      </c>
      <c r="H20" s="11">
        <v>80</v>
      </c>
      <c r="I20" s="12" t="s">
        <v>9</v>
      </c>
    </row>
    <row r="21" spans="2:9" x14ac:dyDescent="0.3">
      <c r="B21" s="9">
        <f t="shared" si="0"/>
        <v>17</v>
      </c>
      <c r="C21" s="9" t="str">
        <f t="shared" si="2"/>
        <v>Dovetief-Boei - Iso.4s</v>
      </c>
      <c r="D21" s="9" t="s">
        <v>23</v>
      </c>
      <c r="E21" s="10">
        <v>18</v>
      </c>
      <c r="F21" s="10">
        <v>5.5</v>
      </c>
      <c r="G21" s="13">
        <f t="shared" si="1"/>
        <v>0.1361111111111111</v>
      </c>
      <c r="H21" s="11">
        <v>69</v>
      </c>
      <c r="I21" s="12" t="s">
        <v>24</v>
      </c>
    </row>
    <row r="22" spans="2:9" x14ac:dyDescent="0.3">
      <c r="B22" s="1"/>
      <c r="C22" s="1" t="s">
        <v>20</v>
      </c>
      <c r="D22" s="1"/>
      <c r="E22" s="5">
        <f>SUM(E5:E21)</f>
        <v>111.4</v>
      </c>
      <c r="F22" s="5">
        <f>SUMPRODUCT(E5:E21,F5:F21)/E22</f>
        <v>5.5</v>
      </c>
      <c r="G22" s="14">
        <f>SUM(G5:G21)</f>
        <v>0.8388888888888888</v>
      </c>
      <c r="H22" s="4"/>
      <c r="I22" s="1"/>
    </row>
    <row r="24" spans="2:9" ht="15.6" x14ac:dyDescent="0.3">
      <c r="B24" s="3" t="s">
        <v>27</v>
      </c>
      <c r="D24" s="8"/>
    </row>
    <row r="26" spans="2:9" s="7" customFormat="1" x14ac:dyDescent="0.3">
      <c r="B26" s="6"/>
      <c r="C26" s="6" t="s">
        <v>0</v>
      </c>
      <c r="D26" s="6" t="s">
        <v>1</v>
      </c>
      <c r="E26" s="6" t="s">
        <v>19</v>
      </c>
      <c r="F26" s="6" t="s">
        <v>70</v>
      </c>
      <c r="G26" s="6" t="s">
        <v>69</v>
      </c>
      <c r="H26" s="6" t="s">
        <v>2</v>
      </c>
      <c r="I26" s="6" t="s">
        <v>4</v>
      </c>
    </row>
    <row r="27" spans="2:9" x14ac:dyDescent="0.3">
      <c r="B27" s="9">
        <v>1</v>
      </c>
      <c r="C27" s="9" t="s">
        <v>23</v>
      </c>
      <c r="D27" s="9" t="s">
        <v>28</v>
      </c>
      <c r="E27" s="10">
        <v>1.8</v>
      </c>
      <c r="F27" s="10">
        <v>5.5</v>
      </c>
      <c r="G27" s="13">
        <f t="shared" ref="G27:G31" si="3">IF(D27="","",TIME(0,E27/F27*60,0))</f>
        <v>1.3194444444444444E-2</v>
      </c>
      <c r="H27" s="11">
        <v>44</v>
      </c>
      <c r="I27" s="12" t="s">
        <v>9</v>
      </c>
    </row>
    <row r="28" spans="2:9" x14ac:dyDescent="0.3">
      <c r="B28" s="9">
        <f t="shared" ref="B28:B31" si="4">B27+1</f>
        <v>2</v>
      </c>
      <c r="C28" s="9" t="str">
        <f t="shared" ref="C28:C31" si="5">IF(D28="","",D27)</f>
        <v>2A-Boei - FL(2)R.9s</v>
      </c>
      <c r="D28" s="9" t="s">
        <v>29</v>
      </c>
      <c r="E28" s="10">
        <v>11.2</v>
      </c>
      <c r="F28" s="10">
        <v>5.5</v>
      </c>
      <c r="G28" s="13">
        <f t="shared" si="3"/>
        <v>8.4722222222222213E-2</v>
      </c>
      <c r="H28" s="11">
        <v>22</v>
      </c>
      <c r="I28" s="12" t="s">
        <v>9</v>
      </c>
    </row>
    <row r="29" spans="2:9" x14ac:dyDescent="0.3">
      <c r="B29" s="9">
        <f t="shared" si="4"/>
        <v>3</v>
      </c>
      <c r="C29" s="9" t="str">
        <f t="shared" si="5"/>
        <v>E3-Boei - Iso.4s</v>
      </c>
      <c r="D29" s="9" t="s">
        <v>32</v>
      </c>
      <c r="E29" s="10">
        <v>5.4</v>
      </c>
      <c r="F29" s="10">
        <v>5.5</v>
      </c>
      <c r="G29" s="13">
        <f t="shared" si="3"/>
        <v>4.027777777777778E-2</v>
      </c>
      <c r="H29" s="11">
        <v>7</v>
      </c>
      <c r="I29" s="12" t="s">
        <v>9</v>
      </c>
    </row>
    <row r="30" spans="2:9" x14ac:dyDescent="0.3">
      <c r="B30" s="9">
        <f t="shared" si="4"/>
        <v>4</v>
      </c>
      <c r="C30" s="9" t="str">
        <f t="shared" si="5"/>
        <v>Helgoland-O-Boei - Q(3).10s</v>
      </c>
      <c r="D30" s="9" t="s">
        <v>40</v>
      </c>
      <c r="E30" s="10">
        <v>1.2</v>
      </c>
      <c r="F30" s="10">
        <v>5.5</v>
      </c>
      <c r="G30" s="13">
        <f t="shared" si="3"/>
        <v>9.0277777777777787E-3</v>
      </c>
      <c r="H30" s="11">
        <v>21</v>
      </c>
      <c r="I30" s="12" t="s">
        <v>9</v>
      </c>
    </row>
    <row r="31" spans="2:9" x14ac:dyDescent="0.3">
      <c r="B31" s="9">
        <f t="shared" si="4"/>
        <v>5</v>
      </c>
      <c r="C31" s="9" t="str">
        <f t="shared" si="5"/>
        <v>6-Boei - Fl(2)R.9s</v>
      </c>
      <c r="D31" s="9" t="s">
        <v>42</v>
      </c>
      <c r="E31" s="10">
        <v>0.3</v>
      </c>
      <c r="F31" s="10">
        <v>5.5</v>
      </c>
      <c r="G31" s="13">
        <f t="shared" si="3"/>
        <v>2.0833333333333333E-3</v>
      </c>
      <c r="H31" s="11"/>
      <c r="I31" s="12" t="s">
        <v>43</v>
      </c>
    </row>
    <row r="32" spans="2:9" x14ac:dyDescent="0.3">
      <c r="B32" s="1"/>
      <c r="C32" s="1" t="s">
        <v>20</v>
      </c>
      <c r="D32" s="1"/>
      <c r="E32" s="5">
        <f>SUM(E27:E31)</f>
        <v>19.899999999999999</v>
      </c>
      <c r="F32" s="5">
        <f>SUMPRODUCT(E27:E31,F27:F31)/E32</f>
        <v>5.5000000000000009</v>
      </c>
      <c r="G32" s="14">
        <f>SUM(G27:G31)</f>
        <v>0.14930555555555552</v>
      </c>
      <c r="H32" s="4"/>
      <c r="I32" s="1"/>
    </row>
    <row r="34" spans="2:9" ht="15.6" x14ac:dyDescent="0.3">
      <c r="B34" s="3" t="s">
        <v>41</v>
      </c>
      <c r="D34" s="8"/>
    </row>
    <row r="36" spans="2:9" s="7" customFormat="1" x14ac:dyDescent="0.3">
      <c r="B36" s="6"/>
      <c r="C36" s="6" t="s">
        <v>0</v>
      </c>
      <c r="D36" s="6" t="s">
        <v>1</v>
      </c>
      <c r="E36" s="6" t="s">
        <v>19</v>
      </c>
      <c r="F36" s="6" t="s">
        <v>70</v>
      </c>
      <c r="G36" s="6" t="s">
        <v>69</v>
      </c>
      <c r="H36" s="6" t="s">
        <v>2</v>
      </c>
      <c r="I36" s="6" t="s">
        <v>4</v>
      </c>
    </row>
    <row r="37" spans="2:9" x14ac:dyDescent="0.3">
      <c r="B37" s="9">
        <v>1</v>
      </c>
      <c r="C37" s="9" t="s">
        <v>42</v>
      </c>
      <c r="D37" s="9" t="s">
        <v>40</v>
      </c>
      <c r="E37" s="10">
        <v>5.5</v>
      </c>
      <c r="F37" s="10">
        <v>5.5</v>
      </c>
      <c r="G37" s="13">
        <f t="shared" ref="G37:G61" si="6">IF(D37="","",TIME(0,E37/F37*60,0))</f>
        <v>4.1666666666666664E-2</v>
      </c>
      <c r="H37" s="11"/>
      <c r="I37" s="12"/>
    </row>
    <row r="38" spans="2:9" x14ac:dyDescent="0.3">
      <c r="B38" s="9">
        <f t="shared" ref="B38:B61" si="7">B37+1</f>
        <v>2</v>
      </c>
      <c r="C38" s="9" t="str">
        <f t="shared" ref="C38:C61" si="8">IF(D38="","",D37)</f>
        <v>6-Boei - Fl(2)R.9s</v>
      </c>
      <c r="D38" s="9" t="s">
        <v>32</v>
      </c>
      <c r="E38" s="10">
        <v>1.2</v>
      </c>
      <c r="F38" s="10">
        <v>5.5</v>
      </c>
      <c r="G38" s="13">
        <f t="shared" si="6"/>
        <v>9.0277777777777787E-3</v>
      </c>
      <c r="H38" s="11">
        <v>201</v>
      </c>
      <c r="I38" s="12" t="s">
        <v>9</v>
      </c>
    </row>
    <row r="39" spans="2:9" x14ac:dyDescent="0.3">
      <c r="B39" s="9">
        <f t="shared" si="7"/>
        <v>3</v>
      </c>
      <c r="C39" s="9" t="str">
        <f t="shared" si="8"/>
        <v>Helgoland-O-Boei - Q(3).10s</v>
      </c>
      <c r="D39" s="9" t="s">
        <v>44</v>
      </c>
      <c r="E39" s="10">
        <v>13.4</v>
      </c>
      <c r="F39" s="10">
        <v>5.5</v>
      </c>
      <c r="G39" s="13">
        <f t="shared" si="6"/>
        <v>0.10138888888888888</v>
      </c>
      <c r="H39" s="11">
        <v>145</v>
      </c>
      <c r="I39" s="12" t="s">
        <v>9</v>
      </c>
    </row>
    <row r="40" spans="2:9" x14ac:dyDescent="0.3">
      <c r="B40" s="9">
        <f t="shared" si="7"/>
        <v>4</v>
      </c>
      <c r="C40" s="9" t="str">
        <f t="shared" si="8"/>
        <v>Westertill-N - Q</v>
      </c>
      <c r="D40" s="9" t="s">
        <v>45</v>
      </c>
      <c r="E40" s="10">
        <v>3</v>
      </c>
      <c r="F40" s="10">
        <v>5.5</v>
      </c>
      <c r="G40" s="13">
        <f t="shared" si="6"/>
        <v>2.2222222222222223E-2</v>
      </c>
      <c r="H40" s="11"/>
      <c r="I40" s="12" t="s">
        <v>5</v>
      </c>
    </row>
    <row r="41" spans="2:9" x14ac:dyDescent="0.3">
      <c r="B41" s="9">
        <f t="shared" si="7"/>
        <v>5</v>
      </c>
      <c r="C41" s="9" t="str">
        <f t="shared" si="8"/>
        <v>Scharhörnriff-N - Q</v>
      </c>
      <c r="D41" s="9" t="s">
        <v>46</v>
      </c>
      <c r="E41" s="10">
        <v>1</v>
      </c>
      <c r="F41" s="10">
        <v>5.5</v>
      </c>
      <c r="G41" s="13">
        <f t="shared" si="6"/>
        <v>6.9444444444444441E-3</v>
      </c>
      <c r="H41" s="11"/>
      <c r="I41" s="12" t="s">
        <v>5</v>
      </c>
    </row>
    <row r="42" spans="2:9" x14ac:dyDescent="0.3">
      <c r="B42" s="9">
        <f t="shared" si="7"/>
        <v>6</v>
      </c>
      <c r="C42" s="9" t="str">
        <f t="shared" si="8"/>
        <v>1 (Groen) - Q.G</v>
      </c>
      <c r="D42" s="9" t="s">
        <v>47</v>
      </c>
      <c r="E42" s="10">
        <v>1.8</v>
      </c>
      <c r="F42" s="10">
        <v>5.5</v>
      </c>
      <c r="G42" s="13">
        <f t="shared" si="6"/>
        <v>1.3194444444444444E-2</v>
      </c>
      <c r="H42" s="11"/>
      <c r="I42" s="12" t="s">
        <v>5</v>
      </c>
    </row>
    <row r="43" spans="2:9" x14ac:dyDescent="0.3">
      <c r="B43" s="9">
        <f t="shared" si="7"/>
        <v>7</v>
      </c>
      <c r="C43" s="9" t="str">
        <f t="shared" si="8"/>
        <v>3 (Groen) - Fl.G.4s</v>
      </c>
      <c r="D43" s="9" t="s">
        <v>48</v>
      </c>
      <c r="E43" s="10">
        <v>1.5</v>
      </c>
      <c r="F43" s="10">
        <v>5.5</v>
      </c>
      <c r="G43" s="13">
        <f t="shared" si="6"/>
        <v>1.1111111111111112E-2</v>
      </c>
      <c r="H43" s="11"/>
      <c r="I43" s="12" t="s">
        <v>5</v>
      </c>
    </row>
    <row r="44" spans="2:9" x14ac:dyDescent="0.3">
      <c r="B44" s="9">
        <f t="shared" si="7"/>
        <v>8</v>
      </c>
      <c r="C44" s="9" t="str">
        <f t="shared" si="8"/>
        <v>5 (Groen) - Q.G</v>
      </c>
      <c r="D44" s="9" t="s">
        <v>49</v>
      </c>
      <c r="E44" s="10">
        <v>1.8</v>
      </c>
      <c r="F44" s="10">
        <v>5.5</v>
      </c>
      <c r="G44" s="13">
        <f t="shared" si="6"/>
        <v>1.3194444444444444E-2</v>
      </c>
      <c r="H44" s="11"/>
      <c r="I44" s="12" t="s">
        <v>5</v>
      </c>
    </row>
    <row r="45" spans="2:9" x14ac:dyDescent="0.3">
      <c r="B45" s="9">
        <f t="shared" si="7"/>
        <v>9</v>
      </c>
      <c r="C45" s="9" t="str">
        <f t="shared" si="8"/>
        <v>7 (Groen) - Fl.G.4s</v>
      </c>
      <c r="D45" s="9" t="s">
        <v>50</v>
      </c>
      <c r="E45" s="10">
        <v>1.5</v>
      </c>
      <c r="F45" s="10">
        <v>5.5</v>
      </c>
      <c r="G45" s="13">
        <f t="shared" si="6"/>
        <v>1.1111111111111112E-2</v>
      </c>
      <c r="H45" s="11"/>
      <c r="I45" s="12" t="s">
        <v>5</v>
      </c>
    </row>
    <row r="46" spans="2:9" x14ac:dyDescent="0.3">
      <c r="B46" s="9">
        <f t="shared" si="7"/>
        <v>10</v>
      </c>
      <c r="C46" s="9" t="str">
        <f t="shared" si="8"/>
        <v>9 (Groen) - OC(2).G.9s</v>
      </c>
      <c r="D46" s="9" t="s">
        <v>51</v>
      </c>
      <c r="E46" s="10">
        <v>1.3</v>
      </c>
      <c r="F46" s="10">
        <v>5.5</v>
      </c>
      <c r="G46" s="13">
        <f t="shared" si="6"/>
        <v>9.7222222222222224E-3</v>
      </c>
      <c r="H46" s="11"/>
      <c r="I46" s="12" t="s">
        <v>5</v>
      </c>
    </row>
    <row r="47" spans="2:9" x14ac:dyDescent="0.3">
      <c r="B47" s="9">
        <f t="shared" si="7"/>
        <v>11</v>
      </c>
      <c r="C47" s="9" t="str">
        <f t="shared" si="8"/>
        <v>11 (Groen) - Fl.G.4s</v>
      </c>
      <c r="D47" s="9" t="s">
        <v>52</v>
      </c>
      <c r="E47" s="10">
        <v>1.3</v>
      </c>
      <c r="F47" s="10">
        <v>5.5</v>
      </c>
      <c r="G47" s="13">
        <f t="shared" si="6"/>
        <v>9.7222222222222224E-3</v>
      </c>
      <c r="H47" s="11"/>
      <c r="I47" s="12" t="s">
        <v>5</v>
      </c>
    </row>
    <row r="48" spans="2:9" x14ac:dyDescent="0.3">
      <c r="B48" s="9">
        <f t="shared" si="7"/>
        <v>12</v>
      </c>
      <c r="C48" s="9" t="str">
        <f t="shared" si="8"/>
        <v>13 (Groen) - Fl(2).G.5s</v>
      </c>
      <c r="D48" s="9" t="s">
        <v>53</v>
      </c>
      <c r="E48" s="10">
        <v>1.6</v>
      </c>
      <c r="F48" s="10">
        <v>5.5</v>
      </c>
      <c r="G48" s="13">
        <f t="shared" si="6"/>
        <v>1.1805555555555555E-2</v>
      </c>
      <c r="H48" s="11"/>
      <c r="I48" s="12" t="s">
        <v>5</v>
      </c>
    </row>
    <row r="49" spans="2:9" x14ac:dyDescent="0.3">
      <c r="B49" s="9">
        <f t="shared" si="7"/>
        <v>13</v>
      </c>
      <c r="C49" s="9" t="str">
        <f t="shared" si="8"/>
        <v>15 (Groen) - OC(2).G.9s</v>
      </c>
      <c r="D49" s="9" t="s">
        <v>54</v>
      </c>
      <c r="E49" s="10">
        <v>1</v>
      </c>
      <c r="F49" s="10">
        <v>5.5</v>
      </c>
      <c r="G49" s="13">
        <f t="shared" si="6"/>
        <v>6.9444444444444441E-3</v>
      </c>
      <c r="H49" s="11"/>
      <c r="I49" s="12" t="s">
        <v>5</v>
      </c>
    </row>
    <row r="50" spans="2:9" x14ac:dyDescent="0.3">
      <c r="B50" s="9">
        <f t="shared" si="7"/>
        <v>14</v>
      </c>
      <c r="C50" s="9" t="str">
        <f t="shared" si="8"/>
        <v>17 (Groen) - Fl.G.4s</v>
      </c>
      <c r="D50" s="9" t="s">
        <v>55</v>
      </c>
      <c r="E50" s="10">
        <v>1</v>
      </c>
      <c r="F50" s="10">
        <v>5.5</v>
      </c>
      <c r="G50" s="13">
        <f t="shared" si="6"/>
        <v>6.9444444444444441E-3</v>
      </c>
      <c r="H50" s="11"/>
      <c r="I50" s="12" t="s">
        <v>5</v>
      </c>
    </row>
    <row r="51" spans="2:9" x14ac:dyDescent="0.3">
      <c r="B51" s="9">
        <f t="shared" si="7"/>
        <v>15</v>
      </c>
      <c r="C51" s="9" t="str">
        <f t="shared" si="8"/>
        <v>19 (Groen) - Q.G</v>
      </c>
      <c r="D51" s="9" t="s">
        <v>56</v>
      </c>
      <c r="E51" s="10">
        <v>1</v>
      </c>
      <c r="F51" s="10">
        <v>5.5</v>
      </c>
      <c r="G51" s="13">
        <f t="shared" si="6"/>
        <v>6.9444444444444441E-3</v>
      </c>
      <c r="H51" s="11"/>
      <c r="I51" s="12" t="s">
        <v>5</v>
      </c>
    </row>
    <row r="52" spans="2:9" x14ac:dyDescent="0.3">
      <c r="B52" s="9">
        <f t="shared" si="7"/>
        <v>16</v>
      </c>
      <c r="C52" s="9" t="str">
        <f t="shared" si="8"/>
        <v>21 (Groen) - Fl.G.4s</v>
      </c>
      <c r="D52" s="9" t="s">
        <v>57</v>
      </c>
      <c r="E52" s="10">
        <v>1</v>
      </c>
      <c r="F52" s="10">
        <v>5.5</v>
      </c>
      <c r="G52" s="13">
        <f t="shared" si="6"/>
        <v>6.9444444444444441E-3</v>
      </c>
      <c r="H52" s="11"/>
      <c r="I52" s="12" t="s">
        <v>5</v>
      </c>
    </row>
    <row r="53" spans="2:9" x14ac:dyDescent="0.3">
      <c r="B53" s="9">
        <f t="shared" si="7"/>
        <v>17</v>
      </c>
      <c r="C53" s="9" t="str">
        <f t="shared" si="8"/>
        <v>23(Groen) - OC(2).G.9s</v>
      </c>
      <c r="D53" s="9" t="s">
        <v>58</v>
      </c>
      <c r="E53" s="10">
        <v>1</v>
      </c>
      <c r="F53" s="10">
        <v>5.5</v>
      </c>
      <c r="G53" s="13">
        <f t="shared" si="6"/>
        <v>6.9444444444444441E-3</v>
      </c>
      <c r="H53" s="11"/>
      <c r="I53" s="12" t="s">
        <v>5</v>
      </c>
    </row>
    <row r="54" spans="2:9" x14ac:dyDescent="0.3">
      <c r="B54" s="9">
        <f t="shared" si="7"/>
        <v>18</v>
      </c>
      <c r="C54" s="9" t="str">
        <f t="shared" si="8"/>
        <v>25 (Groen) - Q.G</v>
      </c>
      <c r="D54" s="9" t="s">
        <v>59</v>
      </c>
      <c r="E54" s="10">
        <v>1</v>
      </c>
      <c r="F54" s="10">
        <v>5.5</v>
      </c>
      <c r="G54" s="13">
        <f t="shared" si="6"/>
        <v>6.9444444444444441E-3</v>
      </c>
      <c r="H54" s="11"/>
      <c r="I54" s="12" t="s">
        <v>5</v>
      </c>
    </row>
    <row r="55" spans="2:9" x14ac:dyDescent="0.3">
      <c r="B55" s="9">
        <f t="shared" si="7"/>
        <v>19</v>
      </c>
      <c r="C55" s="9" t="str">
        <f t="shared" si="8"/>
        <v>27 (Groen) - Fl.G.4s</v>
      </c>
      <c r="D55" s="9" t="s">
        <v>60</v>
      </c>
      <c r="E55" s="10">
        <v>1.4</v>
      </c>
      <c r="F55" s="10">
        <v>5.5</v>
      </c>
      <c r="G55" s="13">
        <f t="shared" si="6"/>
        <v>1.0416666666666666E-2</v>
      </c>
      <c r="H55" s="11"/>
      <c r="I55" s="12" t="s">
        <v>5</v>
      </c>
    </row>
    <row r="56" spans="2:9" x14ac:dyDescent="0.3">
      <c r="B56" s="9">
        <f t="shared" si="7"/>
        <v>20</v>
      </c>
      <c r="C56" s="9" t="str">
        <f t="shared" si="8"/>
        <v>29 (Groen) - OC(2).G.9s</v>
      </c>
      <c r="D56" s="9" t="s">
        <v>61</v>
      </c>
      <c r="E56" s="10">
        <v>1.3</v>
      </c>
      <c r="F56" s="10">
        <v>5.5</v>
      </c>
      <c r="G56" s="13">
        <f t="shared" si="6"/>
        <v>9.7222222222222224E-3</v>
      </c>
      <c r="H56" s="11"/>
      <c r="I56" s="12" t="s">
        <v>5</v>
      </c>
    </row>
    <row r="57" spans="2:9" x14ac:dyDescent="0.3">
      <c r="B57" s="9">
        <f t="shared" si="7"/>
        <v>21</v>
      </c>
      <c r="C57" s="9" t="str">
        <f t="shared" si="8"/>
        <v>31 (Groen) - Fl.G.4s</v>
      </c>
      <c r="D57" s="9" t="s">
        <v>63</v>
      </c>
      <c r="E57" s="10">
        <v>1.1000000000000001</v>
      </c>
      <c r="F57" s="10">
        <v>5.5</v>
      </c>
      <c r="G57" s="13">
        <f t="shared" si="6"/>
        <v>8.3333333333333332E-3</v>
      </c>
      <c r="H57" s="11"/>
      <c r="I57" s="12" t="s">
        <v>62</v>
      </c>
    </row>
    <row r="58" spans="2:9" x14ac:dyDescent="0.3">
      <c r="B58" s="9">
        <f t="shared" si="7"/>
        <v>22</v>
      </c>
      <c r="C58" s="9" t="str">
        <f t="shared" si="8"/>
        <v>31A (Groen) - Q.G</v>
      </c>
      <c r="D58" s="9" t="s">
        <v>64</v>
      </c>
      <c r="E58" s="10">
        <v>2.2999999999999998</v>
      </c>
      <c r="F58" s="10">
        <v>5.5</v>
      </c>
      <c r="G58" s="13">
        <f t="shared" si="6"/>
        <v>1.7361111111111112E-2</v>
      </c>
      <c r="H58" s="11"/>
      <c r="I58" s="12" t="s">
        <v>5</v>
      </c>
    </row>
    <row r="59" spans="2:9" x14ac:dyDescent="0.3">
      <c r="B59" s="9">
        <f t="shared" si="7"/>
        <v>23</v>
      </c>
      <c r="C59" s="9" t="str">
        <f t="shared" si="8"/>
        <v>33 (Groen) - Fl.G.4s</v>
      </c>
      <c r="D59" s="9" t="s">
        <v>65</v>
      </c>
      <c r="E59" s="10">
        <v>12</v>
      </c>
      <c r="F59" s="10">
        <v>5.5</v>
      </c>
      <c r="G59" s="13">
        <f t="shared" si="6"/>
        <v>9.0277777777777776E-2</v>
      </c>
      <c r="H59" s="11"/>
      <c r="I59" s="12" t="s">
        <v>5</v>
      </c>
    </row>
    <row r="60" spans="2:9" x14ac:dyDescent="0.3">
      <c r="B60" s="9">
        <f t="shared" si="7"/>
        <v>24</v>
      </c>
      <c r="C60" s="9" t="str">
        <f t="shared" si="8"/>
        <v>55A (Groen) - Fl.G.4s</v>
      </c>
      <c r="D60" s="9" t="s">
        <v>66</v>
      </c>
      <c r="E60" s="10">
        <v>1.1000000000000001</v>
      </c>
      <c r="F60" s="10">
        <v>5.5</v>
      </c>
      <c r="G60" s="13">
        <f t="shared" si="6"/>
        <v>8.3333333333333332E-3</v>
      </c>
      <c r="H60" s="11"/>
      <c r="I60" s="12" t="s">
        <v>5</v>
      </c>
    </row>
    <row r="61" spans="2:9" ht="27.6" x14ac:dyDescent="0.3">
      <c r="B61" s="9">
        <f t="shared" si="7"/>
        <v>25</v>
      </c>
      <c r="C61" s="9" t="str">
        <f t="shared" si="8"/>
        <v>57 (Groen) - Q.G</v>
      </c>
      <c r="D61" s="9" t="s">
        <v>67</v>
      </c>
      <c r="E61" s="10">
        <v>1</v>
      </c>
      <c r="F61" s="10">
        <v>5.5</v>
      </c>
      <c r="G61" s="13">
        <f t="shared" si="6"/>
        <v>6.9444444444444441E-3</v>
      </c>
      <c r="H61" s="11"/>
      <c r="I61" s="12" t="s">
        <v>68</v>
      </c>
    </row>
    <row r="62" spans="2:9" x14ac:dyDescent="0.3">
      <c r="B62" s="1"/>
      <c r="C62" s="1" t="s">
        <v>20</v>
      </c>
      <c r="D62" s="1"/>
      <c r="E62" s="5">
        <f>SUM(E37:E61)</f>
        <v>61.099999999999994</v>
      </c>
      <c r="F62" s="5">
        <f>SUMPRODUCT(E37:E61,F37:F61)/E62</f>
        <v>5.5000000000000018</v>
      </c>
      <c r="G62" s="14">
        <f>SUM(G37:G61)</f>
        <v>0.45416666666666655</v>
      </c>
      <c r="H62" s="4"/>
      <c r="I6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Rechtsreeks</vt:lpstr>
      <vt:lpstr>via Helgoland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Lots R.S. (Renata)</dc:creator>
  <cp:lastModifiedBy>Lots R.S. (Renata)</cp:lastModifiedBy>
  <dcterms:created xsi:type="dcterms:W3CDTF">2022-05-25T12:57:08Z</dcterms:created>
  <dcterms:modified xsi:type="dcterms:W3CDTF">2022-06-26T13:09:59Z</dcterms:modified>
</cp:coreProperties>
</file>